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0" activeTab="4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</sheets>
  <definedNames/>
  <calcPr fullCalcOnLoad="1"/>
</workbook>
</file>

<file path=xl/sharedStrings.xml><?xml version="1.0" encoding="utf-8"?>
<sst xmlns="http://schemas.openxmlformats.org/spreadsheetml/2006/main" count="448" uniqueCount="269">
  <si>
    <t>E Ft-ban</t>
  </si>
  <si>
    <t>1.melléklet</t>
  </si>
  <si>
    <t>Sor szám</t>
  </si>
  <si>
    <t>Bevételek</t>
  </si>
  <si>
    <t>2008 évi eredeti előirányzat</t>
  </si>
  <si>
    <t>2008.évi várható teljesítés</t>
  </si>
  <si>
    <t>2009.évi előirányzat</t>
  </si>
  <si>
    <t>I.</t>
  </si>
  <si>
    <t>Működési bevételek</t>
  </si>
  <si>
    <t>Hatósági jogkörhöz köthető működési bevételek</t>
  </si>
  <si>
    <t>Intézményi működéssel kapcsolatos bevételek</t>
  </si>
  <si>
    <t>Általános forgalmi adó</t>
  </si>
  <si>
    <t>Kamat bevételek</t>
  </si>
  <si>
    <t>Összesen</t>
  </si>
  <si>
    <t>II.</t>
  </si>
  <si>
    <t>Önkormányzat sajátos működési bevételei</t>
  </si>
  <si>
    <t>Helyi adók</t>
  </si>
  <si>
    <t>Átengedett központi adók</t>
  </si>
  <si>
    <t>Talajterhelési díj</t>
  </si>
  <si>
    <t>Egyéb sajátos bevétel</t>
  </si>
  <si>
    <t>Bírság</t>
  </si>
  <si>
    <t>III.</t>
  </si>
  <si>
    <t>Támogatások</t>
  </si>
  <si>
    <t>IV.</t>
  </si>
  <si>
    <t>Felhalmozási és tőke jellegű bevételek</t>
  </si>
  <si>
    <t>V.</t>
  </si>
  <si>
    <t>Véglegesen átvett pénzeszközök</t>
  </si>
  <si>
    <t>Működési célú pénzeszköz átvétel</t>
  </si>
  <si>
    <t>Felhalmozási célú pénzeszköz átvétel</t>
  </si>
  <si>
    <t>VI.</t>
  </si>
  <si>
    <t xml:space="preserve">Hitel felvétel  </t>
  </si>
  <si>
    <t>Hitel felvétel fejlesztési célra</t>
  </si>
  <si>
    <t>Hitel felvétel működési célra</t>
  </si>
  <si>
    <t>VII.</t>
  </si>
  <si>
    <t>Pénzmaradvány</t>
  </si>
  <si>
    <t>VIII.</t>
  </si>
  <si>
    <t>Előző évi költségvetési elszámolás</t>
  </si>
  <si>
    <t>Függő bevétel</t>
  </si>
  <si>
    <t>Bevételek összesen</t>
  </si>
  <si>
    <t>Kiadások</t>
  </si>
  <si>
    <t>2008 évi várható teljesítés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</si>
  <si>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</si>
  <si>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</si>
  <si>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</si>
  <si>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</si>
  <si>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</si>
  <si>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</si>
  <si>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</si>
  <si>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</si>
  <si>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</si>
  <si>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Függő kiadás</t>
  </si>
  <si>
    <t>Kiadások összesen</t>
  </si>
  <si>
    <t>2.melléklet</t>
  </si>
  <si>
    <t xml:space="preserve">2008 évi várható teljesítés </t>
  </si>
  <si>
    <t>1.</t>
  </si>
  <si>
    <t>Bírságból származó bevétel</t>
  </si>
  <si>
    <t>2.</t>
  </si>
  <si>
    <t>Óvodai intézményi ellátási díj bevétel</t>
  </si>
  <si>
    <t>Óvodai alkalmazottak étkezés térítése</t>
  </si>
  <si>
    <t>Áfa bevétel</t>
  </si>
  <si>
    <t>Óvoda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</si>
  <si>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</si>
  <si>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</si>
  <si>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</si>
  <si>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</si>
  <si>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Iskola bevétele összesen</t>
  </si>
  <si>
    <t>Szociális étkezés bevétele</t>
  </si>
  <si>
    <t>Szociális étkezés bevétele összesen</t>
  </si>
  <si>
    <t>Tourinform iroda bevétele</t>
  </si>
  <si>
    <t>Magyar Turizmus Zrt h.jár</t>
  </si>
  <si>
    <t>Könyvtári szolgáltatás bevétele</t>
  </si>
  <si>
    <t>Honismeret, galéria belépődíj</t>
  </si>
  <si>
    <t>Képújság hirdetés díja</t>
  </si>
  <si>
    <t>Temetkezési szolgáltatás bevétele</t>
  </si>
  <si>
    <t>Strand bevétel</t>
  </si>
  <si>
    <t>Kilátó bevétele</t>
  </si>
  <si>
    <t>Nyilvános Wc bevétele</t>
  </si>
  <si>
    <t>Kábel Tv üzemeltetés bevétele</t>
  </si>
  <si>
    <t>Helyi támogatás visszafizetése</t>
  </si>
  <si>
    <t>Helyiségek,  eszközök bérbeadása</t>
  </si>
  <si>
    <t>Továbbszámlázott szolgáltatások</t>
  </si>
  <si>
    <t>Egyéb bevétel</t>
  </si>
  <si>
    <t xml:space="preserve">Szakfeladatok bevétele összesen </t>
  </si>
  <si>
    <t>Intézményi működési bevételek összesen</t>
  </si>
  <si>
    <t>3.</t>
  </si>
  <si>
    <t>Általános forgalmi adó összesen</t>
  </si>
  <si>
    <t>4.</t>
  </si>
  <si>
    <t>Kamat bevétel</t>
  </si>
  <si>
    <t>Működési bevételek összesen</t>
  </si>
  <si>
    <t>Önkormányzatok sajátos működési bevételei</t>
  </si>
  <si>
    <t>Építményadó</t>
  </si>
  <si>
    <t>Telekadó</t>
  </si>
  <si>
    <t>Idegenforgalmi adó</t>
  </si>
  <si>
    <t>Iparűzési adó</t>
  </si>
  <si>
    <t>Bírság, pótlék</t>
  </si>
  <si>
    <t>Személyi jövedelemadó  8%-a</t>
  </si>
  <si>
    <t>Jövedelem különbség jogcímen</t>
  </si>
  <si>
    <t>Gépjármű adó</t>
  </si>
  <si>
    <t>Önkormányzati lakások lakbére</t>
  </si>
  <si>
    <t>5.</t>
  </si>
  <si>
    <t>Építésügyi bírság</t>
  </si>
  <si>
    <t>Normatív támogatások</t>
  </si>
  <si>
    <t>Normatív kötött támogatások</t>
  </si>
  <si>
    <t>Központosított támogatások</t>
  </si>
  <si>
    <t>Egyéb központi támogatás</t>
  </si>
  <si>
    <t>Telek értékesítés</t>
  </si>
  <si>
    <t>Önkormányzati lakások értékesítése</t>
  </si>
  <si>
    <t>Tárgyi eszköz értékesítés</t>
  </si>
  <si>
    <t>Értékpapír beváltás</t>
  </si>
  <si>
    <t>Véglegesen átvett pénzeszköz</t>
  </si>
  <si>
    <t>Mozgáskorlátozottak támogatása</t>
  </si>
  <si>
    <t>OEP támogatás, védőnői szolgálat</t>
  </si>
  <si>
    <t>Iskola működéshez társközségek támogatása</t>
  </si>
  <si>
    <t>Óvoda működéshez társközségek támogatása</t>
  </si>
  <si>
    <t>Kistérségi támogatás</t>
  </si>
  <si>
    <t>Tourinform iroda támogatása</t>
  </si>
  <si>
    <t>Munkaügyi központ támogatása</t>
  </si>
  <si>
    <t>Prémiumévek program támogatása</t>
  </si>
  <si>
    <t>Közcélu foglalkoztatás támogatása</t>
  </si>
  <si>
    <t>Családsegítő szolgálat társközségek támogatás</t>
  </si>
  <si>
    <t>Sport KKT Kézilabda támogatás</t>
  </si>
  <si>
    <t>Közmunkaprogram előleg visszatérítés</t>
  </si>
  <si>
    <t>Népszavazásra támogatás</t>
  </si>
  <si>
    <t>Non-profit szervezetek támogatása</t>
  </si>
  <si>
    <t>Kővágóörs tám.munkaügyi perhez</t>
  </si>
  <si>
    <t>Előző évi kistérségi kiegészítés</t>
  </si>
  <si>
    <t>Előző évi társközségek tartozása</t>
  </si>
  <si>
    <t>Előző évi költségvetési kiegészítés</t>
  </si>
  <si>
    <t>Fogászati gép beszerz társközségek támogatás</t>
  </si>
  <si>
    <t>Szennyvízcsatorna érdekeltségi hozzájárulás</t>
  </si>
  <si>
    <t>Fűkasza v.támogatása</t>
  </si>
  <si>
    <t>BFT támogatás mentőkatamarán beszerzéshez</t>
  </si>
  <si>
    <t>Pince kiállítás támogatása</t>
  </si>
  <si>
    <t>Kilátó táblarendszer felújítás támogatása</t>
  </si>
  <si>
    <t>Véglegesen átvett pénzeszköz összesen</t>
  </si>
  <si>
    <t>Hitel felvétel</t>
  </si>
  <si>
    <t>3.melléklet</t>
  </si>
  <si>
    <t>Szakfeladat</t>
  </si>
  <si>
    <t>Lét-szám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</si>
  <si>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</si>
  <si>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</si>
  <si>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</si>
  <si>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</si>
  <si>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</si>
  <si>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</si>
  <si>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Önkormányzati ig tevékenység</t>
  </si>
  <si>
    <t>Országgyűlési képv választás</t>
  </si>
  <si>
    <t>6.</t>
  </si>
  <si>
    <t>Vízkárelhárítás</t>
  </si>
  <si>
    <t>7.</t>
  </si>
  <si>
    <t>Város és község gazdálkodás</t>
  </si>
  <si>
    <t>8.</t>
  </si>
  <si>
    <t>Köztemető fenntartás</t>
  </si>
  <si>
    <t>9.</t>
  </si>
  <si>
    <t>Közvilágítás</t>
  </si>
  <si>
    <t>10.</t>
  </si>
  <si>
    <t>Háziorvosi szolgálat</t>
  </si>
  <si>
    <t>11.</t>
  </si>
  <si>
    <t>Fogorvosi szolgálat</t>
  </si>
  <si>
    <t>12.</t>
  </si>
  <si>
    <t>Védőnői szolgálat</t>
  </si>
  <si>
    <t>13.</t>
  </si>
  <si>
    <t>Állategészségügyi feladatok</t>
  </si>
  <si>
    <t>14.</t>
  </si>
  <si>
    <t>Szennyvíz elvezetés és kezelés</t>
  </si>
  <si>
    <t>15.</t>
  </si>
  <si>
    <t>Közművelődési, könyvtári tevékenység</t>
  </si>
  <si>
    <t>16.</t>
  </si>
  <si>
    <t>Máshova nem sorolt sporttevékenység</t>
  </si>
  <si>
    <t>17.</t>
  </si>
  <si>
    <t>Fürdő és strand szolgáltatás</t>
  </si>
  <si>
    <t>Önkormányzat összesen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</si>
  <si>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</si>
  <si>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</si>
  <si>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</si>
  <si>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</si>
  <si>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</si>
  <si>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</si>
  <si>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</si>
  <si>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</si>
  <si>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</si>
  <si>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</si>
  <si>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Szociális alapszolgáltatás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</si>
  <si>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</si>
  <si>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</si>
  <si>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</si>
  <si>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alapszolgáltatás összesen</t>
  </si>
  <si>
    <t>Önkormányzat és intézményei összesen</t>
  </si>
  <si>
    <t>4.melléklet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</si>
  <si>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</si>
  <si>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</si>
  <si>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</si>
  <si>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</si>
  <si>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</si>
  <si>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</si>
  <si>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</si>
  <si>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</si>
  <si>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Családsegítő Szolgálat</t>
  </si>
  <si>
    <t>Gyermekjóléti Szolgálat</t>
  </si>
  <si>
    <t>Ifjúságpolitikai támogatás</t>
  </si>
  <si>
    <t>Sportkör</t>
  </si>
  <si>
    <t>Egészségünkért Alapítvány</t>
  </si>
  <si>
    <t>Általános Iskoláért Alapítvány</t>
  </si>
  <si>
    <t>„ Mozdulj Balaton” rendezvény</t>
  </si>
  <si>
    <t>Bursa Hungarica támogatás</t>
  </si>
  <si>
    <t>Helyi felsőoktatási ösztöndíj</t>
  </si>
  <si>
    <t>Vállalkozók Egyesülete tám. Idegenforg. Kiáll.</t>
  </si>
  <si>
    <t>Info Kiadvány</t>
  </si>
  <si>
    <t>Balatoni Futár</t>
  </si>
  <si>
    <t>Működési célú pénzeszköz átadás összesen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</si>
  <si>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</si>
  <si>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</si>
  <si>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</si>
  <si>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</si>
  <si>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Regionális Hulladékfeldolg.hozzájárulás</t>
  </si>
  <si>
    <t>Közműfejlesztési támogatás visszatérítés</t>
  </si>
  <si>
    <t>DRV Rt-nek ívóvíz rekonstrukció</t>
  </si>
  <si>
    <t>Elmib részvény</t>
  </si>
  <si>
    <t>Bahart részvény</t>
  </si>
  <si>
    <t>5.melléklet</t>
  </si>
  <si>
    <t>Beruházás megnevezés</t>
  </si>
  <si>
    <t>IV</t>
  </si>
  <si>
    <t>Beruházás</t>
  </si>
  <si>
    <t>Belvízelvezetés</t>
  </si>
  <si>
    <t>Parkoló ép. (Óvoda utca)</t>
  </si>
  <si>
    <t>Rendezési terv felülvizsgálata</t>
  </si>
  <si>
    <t>Teherautó beszerzés</t>
  </si>
  <si>
    <t>Kilátóhoz vezető út felújítás</t>
  </si>
  <si>
    <t>Játszótér felújítás</t>
  </si>
  <si>
    <t>Hivatalba bútorzat, irattári polc</t>
  </si>
  <si>
    <t>Közokt. Pályázat előkészítése</t>
  </si>
  <si>
    <t>Általános Iskola felj tanulmányterv</t>
  </si>
  <si>
    <t>Császtai strand fejlesztési terv</t>
  </si>
  <si>
    <t>Révfülöp Kártya bevezetése</t>
  </si>
  <si>
    <t>Közvilágítás fejl lámpahely bővítés</t>
  </si>
  <si>
    <t>Pályázatok előkészítése, önerő bizt</t>
  </si>
  <si>
    <t>Útfelújítás tervezés,pályázat önrész</t>
  </si>
  <si>
    <t>Földterület vásárlás</t>
  </si>
  <si>
    <t>Fűkasza vásárlás</t>
  </si>
  <si>
    <t>Közműv információs tábla</t>
  </si>
  <si>
    <t>Strandi értékmegőrző</t>
  </si>
  <si>
    <t>Villanysütő beszerzés iskolai konyha részére</t>
  </si>
  <si>
    <t xml:space="preserve">Mentőkatamarán </t>
  </si>
  <si>
    <t>Óvodai csúszda</t>
  </si>
  <si>
    <t>Csörgő u.konténer tároló</t>
  </si>
  <si>
    <t>Szigeti strand kölcsönző épület felúj.</t>
  </si>
  <si>
    <t xml:space="preserve">Kacsajtos út forgalomlassító </t>
  </si>
  <si>
    <t>Tourinform iroda gázkazán v.</t>
  </si>
  <si>
    <t>Értékpapír vásárlás</t>
  </si>
  <si>
    <t>ÉDÁSZ épület vásárlása</t>
  </si>
  <si>
    <t>Kilátó út táblarendszer felújítása</t>
  </si>
  <si>
    <t>Pincekiállítás létrehozása</t>
  </si>
  <si>
    <t>Vitorlás kikötő megvalósíthatósági tanulmányterv</t>
  </si>
  <si>
    <t>Képújsághoz technikai eszközök beszerzése</t>
  </si>
  <si>
    <t>Kábeltévé fejállomás fejlesztése</t>
  </si>
  <si>
    <t>Temetői WC kialakítása</t>
  </si>
  <si>
    <t>Céltartalék: beruházások saját forrása</t>
  </si>
  <si>
    <t>Emlékkiadványok támogatása</t>
  </si>
  <si>
    <t>Civil Szervezetekés egyéb szervek támogatása</t>
  </si>
  <si>
    <t>Körzeti új Mentőállomás építés támogatása</t>
  </si>
  <si>
    <t>Evengelikus  Egyház támogatása</t>
  </si>
  <si>
    <t xml:space="preserve">Révfülöp Nagyközség Önkormányzata és költségvetési szervei </t>
  </si>
  <si>
    <t>2009 évi bevételi előirányzat tervezete</t>
  </si>
  <si>
    <t>Révfülöp Nagyközség Önkormányzata</t>
  </si>
  <si>
    <t xml:space="preserve"> 2009 évi bevételi és kiadási előirányzatainak főösszesítője</t>
  </si>
  <si>
    <t>Révfülöp Nagyközség Önkormányzata és költségvetési szervei</t>
  </si>
  <si>
    <t>2009 évi működési kiadási előirányzat tervezete szakfeladatonként</t>
  </si>
  <si>
    <t>2009 évi pénzeszköz átadásainak és egyéb támogatásainak tervezete</t>
  </si>
  <si>
    <t>2009 évi felhalmozási előirányzat tervezete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</si>
</sst>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justify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3" fontId="3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34" borderId="11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0">
      <selection activeCell="B22" sqref="B22"/>
    </sheetView>
  </sheetViews>
  <sheetFormatPr defaultColWidth="11.7109375" defaultRowHeight="12.75"/>
  <cols>
    <col min="1" max="1" width="5.7109375" style="1" customWidth="1"/>
    <col min="2" max="2" width="40.8515625" style="1" customWidth="1"/>
    <col min="3" max="5" width="14.7109375" style="1" customWidth="1"/>
    <col min="6" max="6" width="11.57421875" style="1" customWidth="1"/>
    <col min="7" max="16384" width="11.7109375" style="1" customWidth="1"/>
  </cols>
  <sheetData>
    <row r="1" spans="1:6" ht="12.75" customHeight="1">
      <c r="A1" s="56" t="s">
        <v>263</v>
      </c>
      <c r="B1" s="56"/>
      <c r="C1" s="56"/>
      <c r="D1" s="56"/>
      <c r="E1" s="56"/>
      <c r="F1" s="56"/>
    </row>
    <row r="2" spans="1:6" ht="15.75" customHeight="1">
      <c r="A2" s="56" t="s">
        <v>264</v>
      </c>
      <c r="B2" s="56"/>
      <c r="C2" s="56"/>
      <c r="D2" s="56"/>
      <c r="E2" s="56"/>
      <c r="F2" s="56"/>
    </row>
    <row r="3" spans="1:5" ht="12.75">
      <c r="A3" s="31"/>
      <c r="B3" s="31"/>
      <c r="C3" s="31"/>
      <c r="D3" s="31"/>
      <c r="E3" s="31"/>
    </row>
    <row r="4" spans="4:5" ht="12.75">
      <c r="D4" s="1" t="s">
        <v>0</v>
      </c>
      <c r="E4" s="1" t="s">
        <v>1</v>
      </c>
    </row>
    <row r="5" spans="1:5" ht="25.5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</row>
    <row r="6" spans="1:5" ht="12.75">
      <c r="A6" s="4" t="s">
        <v>7</v>
      </c>
      <c r="B6" s="5" t="s">
        <v>8</v>
      </c>
      <c r="C6" s="6"/>
      <c r="D6" s="6"/>
      <c r="E6" s="6"/>
    </row>
    <row r="7" spans="1:5" ht="12.75">
      <c r="A7" s="4"/>
      <c r="B7" s="6" t="s">
        <v>9</v>
      </c>
      <c r="C7" s="6"/>
      <c r="D7" s="6">
        <v>166</v>
      </c>
      <c r="E7" s="6">
        <v>100</v>
      </c>
    </row>
    <row r="8" spans="1:5" ht="12.75">
      <c r="A8" s="4"/>
      <c r="B8" s="6" t="s">
        <v>10</v>
      </c>
      <c r="C8" s="6">
        <v>76360</v>
      </c>
      <c r="D8" s="6">
        <v>84006</v>
      </c>
      <c r="E8" s="6">
        <v>65600</v>
      </c>
    </row>
    <row r="9" spans="1:5" ht="12.75">
      <c r="A9" s="4"/>
      <c r="B9" s="6" t="s">
        <v>11</v>
      </c>
      <c r="C9" s="6">
        <v>20380</v>
      </c>
      <c r="D9" s="6">
        <v>19329</v>
      </c>
      <c r="E9" s="6">
        <v>13120</v>
      </c>
    </row>
    <row r="10" spans="1:5" ht="12.75">
      <c r="A10" s="4"/>
      <c r="B10" s="6" t="s">
        <v>12</v>
      </c>
      <c r="C10" s="6"/>
      <c r="D10" s="6">
        <v>237</v>
      </c>
      <c r="E10" s="6">
        <v>200</v>
      </c>
    </row>
    <row r="11" spans="1:5" s="7" customFormat="1" ht="12.75">
      <c r="A11" s="4"/>
      <c r="B11" s="5" t="s">
        <v>13</v>
      </c>
      <c r="C11" s="5">
        <f>SUM(C6:C10)</f>
        <v>96740</v>
      </c>
      <c r="D11" s="5">
        <f>SUM(D6:D10)</f>
        <v>103738</v>
      </c>
      <c r="E11" s="5">
        <f>SUM(E6:E10)</f>
        <v>79020</v>
      </c>
    </row>
    <row r="12" spans="1:5" ht="12.75">
      <c r="A12" s="4" t="s">
        <v>14</v>
      </c>
      <c r="B12" s="5" t="s">
        <v>15</v>
      </c>
      <c r="C12" s="6"/>
      <c r="D12" s="6"/>
      <c r="E12" s="6"/>
    </row>
    <row r="13" spans="1:5" ht="12.75">
      <c r="A13" s="4"/>
      <c r="B13" s="6" t="s">
        <v>16</v>
      </c>
      <c r="C13" s="6">
        <v>78350</v>
      </c>
      <c r="D13" s="6">
        <v>84249</v>
      </c>
      <c r="E13" s="6">
        <v>80500</v>
      </c>
    </row>
    <row r="14" spans="1:5" ht="12.75">
      <c r="A14" s="4"/>
      <c r="B14" s="6" t="s">
        <v>17</v>
      </c>
      <c r="C14" s="6">
        <v>43192</v>
      </c>
      <c r="D14" s="6">
        <v>43167</v>
      </c>
      <c r="E14" s="6">
        <v>44007</v>
      </c>
    </row>
    <row r="15" spans="1:5" ht="12.75">
      <c r="A15" s="4"/>
      <c r="B15" s="6" t="s">
        <v>18</v>
      </c>
      <c r="C15" s="6">
        <v>100</v>
      </c>
      <c r="D15" s="6">
        <v>286</v>
      </c>
      <c r="E15" s="6">
        <v>200</v>
      </c>
    </row>
    <row r="16" spans="1:5" ht="12.75">
      <c r="A16" s="4"/>
      <c r="B16" s="6" t="s">
        <v>19</v>
      </c>
      <c r="C16" s="6">
        <v>305</v>
      </c>
      <c r="D16" s="6">
        <v>448</v>
      </c>
      <c r="E16" s="6">
        <v>250</v>
      </c>
    </row>
    <row r="17" spans="1:5" ht="12.75">
      <c r="A17" s="4"/>
      <c r="B17" s="6" t="s">
        <v>20</v>
      </c>
      <c r="C17" s="6"/>
      <c r="D17" s="6">
        <v>495</v>
      </c>
      <c r="E17" s="6">
        <v>500</v>
      </c>
    </row>
    <row r="18" spans="1:5" ht="12.75">
      <c r="A18" s="4"/>
      <c r="B18" s="5" t="s">
        <v>13</v>
      </c>
      <c r="C18" s="5">
        <f>SUM(C12:C17)</f>
        <v>121947</v>
      </c>
      <c r="D18" s="5">
        <f>SUM(D12:D17)</f>
        <v>128645</v>
      </c>
      <c r="E18" s="5">
        <f>SUM(E12:E17)</f>
        <v>125457</v>
      </c>
    </row>
    <row r="19" spans="1:5" ht="12.75">
      <c r="A19" s="4" t="s">
        <v>21</v>
      </c>
      <c r="B19" s="5" t="s">
        <v>22</v>
      </c>
      <c r="C19" s="5">
        <v>109659</v>
      </c>
      <c r="D19" s="5">
        <v>134900</v>
      </c>
      <c r="E19" s="5">
        <v>105572</v>
      </c>
    </row>
    <row r="20" spans="1:5" ht="12.75">
      <c r="A20" s="4" t="s">
        <v>23</v>
      </c>
      <c r="B20" s="5" t="s">
        <v>24</v>
      </c>
      <c r="C20" s="5">
        <v>41044</v>
      </c>
      <c r="D20" s="5">
        <v>53710</v>
      </c>
      <c r="E20" s="5">
        <v>43800</v>
      </c>
    </row>
    <row r="21" spans="1:5" ht="12.75">
      <c r="A21" s="4" t="s">
        <v>25</v>
      </c>
      <c r="B21" s="5" t="s">
        <v>26</v>
      </c>
      <c r="C21" s="6"/>
      <c r="D21" s="6"/>
      <c r="E21" s="6"/>
    </row>
    <row r="22" spans="1:5" ht="12.75">
      <c r="A22" s="6"/>
      <c r="B22" s="6" t="s">
        <v>27</v>
      </c>
      <c r="C22" s="6">
        <v>43595</v>
      </c>
      <c r="D22" s="6">
        <v>49326</v>
      </c>
      <c r="E22" s="6">
        <v>45970</v>
      </c>
    </row>
    <row r="23" spans="1:5" ht="12.75">
      <c r="A23" s="4"/>
      <c r="B23" s="6" t="s">
        <v>28</v>
      </c>
      <c r="C23" s="6">
        <v>3446</v>
      </c>
      <c r="D23" s="6">
        <v>3850</v>
      </c>
      <c r="E23" s="6">
        <v>4711</v>
      </c>
    </row>
    <row r="24" spans="1:5" ht="12.75">
      <c r="A24" s="4"/>
      <c r="B24" s="6" t="s">
        <v>13</v>
      </c>
      <c r="C24" s="5">
        <f>SUM(C22:C23)</f>
        <v>47041</v>
      </c>
      <c r="D24" s="5">
        <f>SUM(D22:D23)</f>
        <v>53176</v>
      </c>
      <c r="E24" s="5">
        <f>SUM(E22:E23)</f>
        <v>50681</v>
      </c>
    </row>
    <row r="25" spans="1:5" ht="12.75">
      <c r="A25" s="4" t="s">
        <v>29</v>
      </c>
      <c r="B25" s="5" t="s">
        <v>30</v>
      </c>
      <c r="C25" s="6"/>
      <c r="D25" s="6"/>
      <c r="E25" s="6"/>
    </row>
    <row r="26" spans="1:5" ht="12.75">
      <c r="A26" s="6"/>
      <c r="B26" s="6" t="s">
        <v>31</v>
      </c>
      <c r="C26" s="6">
        <v>20000</v>
      </c>
      <c r="D26" s="6">
        <v>4490</v>
      </c>
      <c r="E26" s="6">
        <v>34900</v>
      </c>
    </row>
    <row r="27" spans="1:5" ht="12.75">
      <c r="A27" s="4"/>
      <c r="B27" s="6" t="s">
        <v>32</v>
      </c>
      <c r="C27" s="6">
        <v>4729</v>
      </c>
      <c r="D27" s="6"/>
      <c r="E27" s="6"/>
    </row>
    <row r="28" spans="1:5" ht="12.75">
      <c r="A28" s="4"/>
      <c r="B28" s="5" t="s">
        <v>13</v>
      </c>
      <c r="C28" s="5">
        <f>SUM(C26:C27)</f>
        <v>24729</v>
      </c>
      <c r="D28" s="5">
        <f>SUM(D26:D27)</f>
        <v>4490</v>
      </c>
      <c r="E28" s="5">
        <f>SUM(E26:E27)</f>
        <v>34900</v>
      </c>
    </row>
    <row r="29" spans="1:5" ht="12.75">
      <c r="A29" s="4" t="s">
        <v>33</v>
      </c>
      <c r="B29" s="5" t="s">
        <v>34</v>
      </c>
      <c r="C29" s="5">
        <v>8413</v>
      </c>
      <c r="D29" s="5"/>
      <c r="E29" s="5">
        <v>25000</v>
      </c>
    </row>
    <row r="30" spans="1:5" ht="12.75">
      <c r="A30" s="4" t="s">
        <v>35</v>
      </c>
      <c r="B30" s="5" t="s">
        <v>36</v>
      </c>
      <c r="C30" s="5"/>
      <c r="D30" s="5">
        <v>2632</v>
      </c>
      <c r="E30" s="5"/>
    </row>
    <row r="31" spans="1:5" ht="12.75">
      <c r="A31" s="4"/>
      <c r="B31" s="5" t="s">
        <v>37</v>
      </c>
      <c r="C31" s="5"/>
      <c r="D31" s="5">
        <v>-2582</v>
      </c>
      <c r="E31" s="5"/>
    </row>
    <row r="32" spans="1:5" ht="12.75">
      <c r="A32" s="37"/>
      <c r="B32" s="44" t="s">
        <v>38</v>
      </c>
      <c r="C32" s="36">
        <f>C28+C24+C20+C19+C18+C11+C29+C30</f>
        <v>449573</v>
      </c>
      <c r="D32" s="36">
        <f>D28+D24+D20+D19+D18+D11+D29+D30+D31</f>
        <v>478709</v>
      </c>
      <c r="E32" s="36">
        <f>E28+E24+E20+E19+E18+E11+E29+E30</f>
        <v>464430</v>
      </c>
    </row>
    <row r="33" spans="1:5" ht="12.75">
      <c r="A33" s="8"/>
      <c r="B33" s="8"/>
      <c r="C33" s="8"/>
      <c r="D33" s="8"/>
      <c r="E33" s="8"/>
    </row>
    <row r="34" spans="1:5" ht="25.5">
      <c r="A34" s="2" t="s">
        <v>2</v>
      </c>
      <c r="B34" s="3" t="s">
        <v>39</v>
      </c>
      <c r="C34" s="2" t="s">
        <v>4</v>
      </c>
      <c r="D34" s="2" t="s">
        <v>40</v>
      </c>
      <c r="E34" s="2" t="s">
        <v>6</v>
      </c>
    </row>
    <row r="35" spans="1:5" ht="12.75">
      <c r="A35" s="6" t="s">
        <v>7</v>
      </c>
      <c r="B35" s="5" t="s">
        <v>41</v>
      </c>
      <c r="C35" s="5">
        <f>SUM(C36:C38)</f>
        <v>362139</v>
      </c>
      <c r="D35" s="5">
        <f>SUM(D36:D38)</f>
        <v>367598</v>
      </c>
      <c r="E35" s="5">
        <f>SUM(E36:E38)</f>
        <v>347957</v>
      </c>
    </row>
    <row r="36" spans="1:5" ht="12.75">
      <c r="A36" s="6"/>
      <c r="B36" s="6" t="s">
        <v>42</v>
      </c>
      <c r="C36" s="6">
        <v>177715</v>
      </c>
      <c r="D36" s="6">
        <v>174892</v>
      </c>
      <c r="E36" s="6">
        <v>166184</v>
      </c>
    </row>
    <row r="37" spans="1:5" ht="12.75">
      <c r="A37" s="6"/>
      <c r="B37" s="6" t="s">
        <v>43</v>
      </c>
      <c r="C37" s="6">
        <v>52222</v>
      </c>
      <c r="D37" s="6">
        <v>51980</v>
      </c>
      <c r="E37" s="6">
        <v>48621</v>
      </c>
    </row>
    <row r="38" spans="1:5" ht="12.75">
      <c r="A38" s="6"/>
      <c r="B38" s="6" t="s">
        <v>44</v>
      </c>
      <c r="C38" s="6">
        <v>132202</v>
      </c>
      <c r="D38" s="6">
        <v>140726</v>
      </c>
      <c r="E38" s="6">
        <v>133152</v>
      </c>
    </row>
    <row r="39" spans="1:5" ht="12.75">
      <c r="A39" s="6" t="s">
        <v>14</v>
      </c>
      <c r="B39" s="5" t="s">
        <v>45</v>
      </c>
      <c r="C39" s="5">
        <v>16597</v>
      </c>
      <c r="D39" s="5">
        <v>15603</v>
      </c>
      <c r="E39" s="5">
        <v>16480</v>
      </c>
    </row>
    <row r="40" spans="1:5" ht="12.75">
      <c r="A40" s="6" t="s">
        <v>21</v>
      </c>
      <c r="B40" s="5" t="s">
        <v>46</v>
      </c>
      <c r="C40" s="5">
        <v>6958</v>
      </c>
      <c r="D40" s="5">
        <v>3893</v>
      </c>
      <c r="E40" s="5">
        <v>16003</v>
      </c>
    </row>
    <row r="41" spans="1:5" ht="12.75">
      <c r="A41" s="6" t="s">
        <v>23</v>
      </c>
      <c r="B41" s="5" t="s">
        <v>47</v>
      </c>
      <c r="C41" s="5">
        <v>46648</v>
      </c>
      <c r="D41" s="5">
        <v>57077</v>
      </c>
      <c r="E41" s="5">
        <v>64140</v>
      </c>
    </row>
    <row r="42" spans="1:5" ht="12.75">
      <c r="A42" s="6" t="s">
        <v>25</v>
      </c>
      <c r="B42" s="5" t="s">
        <v>48</v>
      </c>
      <c r="C42" s="5">
        <v>12231</v>
      </c>
      <c r="D42" s="5">
        <v>12231</v>
      </c>
      <c r="E42" s="5">
        <v>14841</v>
      </c>
    </row>
    <row r="43" spans="1:5" ht="12.75">
      <c r="A43" s="6" t="s">
        <v>29</v>
      </c>
      <c r="B43" s="5" t="s">
        <v>49</v>
      </c>
      <c r="C43" s="5">
        <v>5000</v>
      </c>
      <c r="D43" s="5"/>
      <c r="E43" s="5">
        <v>3002</v>
      </c>
    </row>
    <row r="44" spans="1:5" ht="12.75">
      <c r="A44" s="6"/>
      <c r="B44" s="5" t="s">
        <v>256</v>
      </c>
      <c r="C44" s="5"/>
      <c r="D44" s="5"/>
      <c r="E44" s="5">
        <v>2007</v>
      </c>
    </row>
    <row r="45" spans="1:5" ht="12.75">
      <c r="A45" s="6"/>
      <c r="B45" s="5" t="s">
        <v>50</v>
      </c>
      <c r="C45" s="5"/>
      <c r="D45" s="5">
        <v>453</v>
      </c>
      <c r="E45" s="5"/>
    </row>
    <row r="46" spans="1:5" ht="12.75">
      <c r="A46" s="37"/>
      <c r="B46" s="44" t="s">
        <v>51</v>
      </c>
      <c r="C46" s="36">
        <f>C43+C42+C41+C40+C39+C35</f>
        <v>449573</v>
      </c>
      <c r="D46" s="36">
        <f>D43+D42+D41+D40+D39+D35+D45</f>
        <v>456855</v>
      </c>
      <c r="E46" s="36">
        <f>E43+E42+E41+E40+E39+E35+E44</f>
        <v>464430</v>
      </c>
    </row>
  </sheetData>
  <sheetProtection/>
  <mergeCells count="2">
    <mergeCell ref="A1:F1"/>
    <mergeCell ref="A2:F2"/>
  </mergeCells>
  <printOptions/>
  <pageMargins left="0.39375" right="0.39375" top="1.0805555555555555" bottom="0.8861111111111112" header="0.5118055555555556" footer="0.5118055555555556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showGridLines="0" zoomScalePageLayoutView="0" workbookViewId="0" topLeftCell="A19">
      <selection activeCell="C64" sqref="C64"/>
    </sheetView>
  </sheetViews>
  <sheetFormatPr defaultColWidth="11.7109375" defaultRowHeight="12.75"/>
  <cols>
    <col min="1" max="1" width="3.7109375" style="9" customWidth="1"/>
    <col min="2" max="2" width="43.7109375" style="1" customWidth="1"/>
    <col min="3" max="5" width="13.7109375" style="1" customWidth="1"/>
    <col min="6" max="6" width="9.7109375" style="10" customWidth="1"/>
    <col min="7" max="16384" width="11.7109375" style="1" customWidth="1"/>
  </cols>
  <sheetData>
    <row r="1" spans="1:6" ht="12.75">
      <c r="A1" s="57" t="s">
        <v>261</v>
      </c>
      <c r="B1" s="57"/>
      <c r="C1" s="57"/>
      <c r="D1" s="57"/>
      <c r="E1" s="57"/>
      <c r="F1" s="57"/>
    </row>
    <row r="2" spans="1:6" ht="12.75">
      <c r="A2" s="57" t="s">
        <v>262</v>
      </c>
      <c r="B2" s="57"/>
      <c r="C2" s="57"/>
      <c r="D2" s="57"/>
      <c r="E2" s="57"/>
      <c r="F2" s="57"/>
    </row>
    <row r="3" spans="4:6" ht="12.75">
      <c r="D3" s="1" t="s">
        <v>0</v>
      </c>
      <c r="E3" s="1" t="s">
        <v>52</v>
      </c>
      <c r="F3"/>
    </row>
    <row r="4" spans="1:6" ht="51">
      <c r="A4" s="45" t="s">
        <v>2</v>
      </c>
      <c r="B4" s="46" t="s">
        <v>3</v>
      </c>
      <c r="C4" s="45" t="s">
        <v>4</v>
      </c>
      <c r="D4" s="45" t="s">
        <v>53</v>
      </c>
      <c r="E4" s="45" t="s">
        <v>6</v>
      </c>
      <c r="F4"/>
    </row>
    <row r="5" spans="1:6" ht="12.75">
      <c r="A5" s="47" t="s">
        <v>7</v>
      </c>
      <c r="B5" s="48" t="s">
        <v>8</v>
      </c>
      <c r="C5" s="49"/>
      <c r="D5" s="49"/>
      <c r="E5" s="49"/>
      <c r="F5"/>
    </row>
    <row r="6" spans="1:6" ht="12.75">
      <c r="A6" s="47" t="s">
        <v>54</v>
      </c>
      <c r="B6" s="48" t="s">
        <v>9</v>
      </c>
      <c r="C6" s="49"/>
      <c r="D6" s="49"/>
      <c r="E6" s="49"/>
      <c r="F6"/>
    </row>
    <row r="7" spans="1:6" ht="12.75">
      <c r="A7" s="47"/>
      <c r="B7" s="49" t="s">
        <v>55</v>
      </c>
      <c r="C7" s="49"/>
      <c r="D7" s="49">
        <v>166</v>
      </c>
      <c r="E7" s="49">
        <v>100</v>
      </c>
      <c r="F7"/>
    </row>
    <row r="8" spans="1:6" ht="12.75">
      <c r="A8" s="47" t="s">
        <v>56</v>
      </c>
      <c r="B8" s="48" t="s">
        <v>10</v>
      </c>
      <c r="C8" s="49"/>
      <c r="D8" s="49"/>
      <c r="E8" s="49"/>
      <c r="F8"/>
    </row>
    <row r="9" spans="1:6" ht="12.75">
      <c r="A9" s="47"/>
      <c r="B9" s="49" t="s">
        <v>57</v>
      </c>
      <c r="C9" s="49">
        <v>491</v>
      </c>
      <c r="D9" s="49">
        <v>449</v>
      </c>
      <c r="E9" s="49">
        <v>450</v>
      </c>
      <c r="F9"/>
    </row>
    <row r="10" spans="1:6" ht="12.75">
      <c r="A10" s="47"/>
      <c r="B10" s="50" t="s">
        <v>58</v>
      </c>
      <c r="C10" s="49">
        <v>353</v>
      </c>
      <c r="D10" s="49">
        <v>320</v>
      </c>
      <c r="E10" s="49">
        <v>360</v>
      </c>
      <c r="F10"/>
    </row>
    <row r="11" spans="1:6" ht="12.75">
      <c r="A11" s="47"/>
      <c r="B11" s="50" t="s">
        <v>59</v>
      </c>
      <c r="C11" s="49">
        <v>169</v>
      </c>
      <c r="D11" s="49">
        <v>154</v>
      </c>
      <c r="E11" s="49">
        <v>162</v>
      </c>
      <c r="F11"/>
    </row>
    <row r="12" spans="1:6" ht="12.75">
      <c r="A12" s="47"/>
      <c r="B12" s="48" t="s">
        <v>60</v>
      </c>
      <c r="C12" s="48">
        <f>SUM(C9:C11)</f>
        <v>1013</v>
      </c>
      <c r="D12" s="48">
        <f>SUM(D9:D11)</f>
        <v>923</v>
      </c>
      <c r="E12" s="48">
        <f>SUM(E9:E11)</f>
        <v>972</v>
      </c>
      <c r="F12"/>
    </row>
    <row r="13" spans="1:6" ht="12.75">
      <c r="A13" s="47"/>
      <c r="B13" s="50" t="s">
        <v>61</v>
      </c>
      <c r="C13" s="49">
        <v>4648</v>
      </c>
      <c r="D13" s="49">
        <v>3900</v>
      </c>
      <c r="E13" s="49">
        <v>3940</v>
      </c>
      <c r="F13"/>
    </row>
    <row r="14" spans="1:6" ht="12.75">
      <c r="A14" s="47"/>
      <c r="B14" s="49" t="s">
        <v>62</v>
      </c>
      <c r="C14" s="49">
        <v>2864</v>
      </c>
      <c r="D14" s="49">
        <v>4341</v>
      </c>
      <c r="E14" s="49">
        <v>3210</v>
      </c>
      <c r="F14"/>
    </row>
    <row r="15" spans="1:6" ht="12.75">
      <c r="A15" s="47"/>
      <c r="B15" s="49" t="s">
        <v>63</v>
      </c>
      <c r="C15" s="49">
        <v>6406</v>
      </c>
      <c r="D15" s="49">
        <v>7229</v>
      </c>
      <c r="E15" s="49">
        <v>6490</v>
      </c>
      <c r="F15"/>
    </row>
    <row r="16" spans="1:6" ht="12.75">
      <c r="A16" s="47"/>
      <c r="B16" s="49" t="s">
        <v>64</v>
      </c>
      <c r="C16" s="49">
        <v>350</v>
      </c>
      <c r="D16" s="49">
        <v>483</v>
      </c>
      <c r="E16" s="49">
        <v>350</v>
      </c>
      <c r="F16"/>
    </row>
    <row r="17" spans="1:6" ht="12.75">
      <c r="A17" s="47"/>
      <c r="B17" s="49" t="s">
        <v>59</v>
      </c>
      <c r="C17" s="49">
        <v>2854</v>
      </c>
      <c r="D17" s="49">
        <v>3094</v>
      </c>
      <c r="E17" s="49">
        <v>2798</v>
      </c>
      <c r="F17"/>
    </row>
    <row r="18" spans="1:6" ht="12.75">
      <c r="A18" s="47"/>
      <c r="B18" s="48" t="s">
        <v>65</v>
      </c>
      <c r="C18" s="48">
        <f>SUM(C13:C17)</f>
        <v>17122</v>
      </c>
      <c r="D18" s="48">
        <f>SUM(D13:D17)</f>
        <v>19047</v>
      </c>
      <c r="E18" s="48">
        <f>SUM(E13:E17)</f>
        <v>16788</v>
      </c>
      <c r="F18"/>
    </row>
    <row r="19" spans="1:6" ht="12.75">
      <c r="A19" s="47"/>
      <c r="B19" s="49" t="s">
        <v>66</v>
      </c>
      <c r="C19" s="49">
        <v>2153</v>
      </c>
      <c r="D19" s="49">
        <v>1814</v>
      </c>
      <c r="E19" s="49">
        <v>2000</v>
      </c>
      <c r="F19"/>
    </row>
    <row r="20" spans="1:6" ht="12.75">
      <c r="A20" s="47"/>
      <c r="B20" s="49" t="s">
        <v>59</v>
      </c>
      <c r="C20" s="49">
        <v>431</v>
      </c>
      <c r="D20" s="49">
        <v>363</v>
      </c>
      <c r="E20" s="49">
        <v>400</v>
      </c>
      <c r="F20"/>
    </row>
    <row r="21" spans="1:6" ht="12.75">
      <c r="A21" s="47"/>
      <c r="B21" s="48" t="s">
        <v>67</v>
      </c>
      <c r="C21" s="48">
        <f>SUM(C19:C20)</f>
        <v>2584</v>
      </c>
      <c r="D21" s="48">
        <f>SUM(D19:D20)</f>
        <v>2177</v>
      </c>
      <c r="E21" s="48">
        <f>SUM(E19:E20)</f>
        <v>2400</v>
      </c>
      <c r="F21"/>
    </row>
    <row r="22" spans="1:6" ht="12.75">
      <c r="A22" s="47"/>
      <c r="B22" s="49" t="s">
        <v>68</v>
      </c>
      <c r="C22" s="49">
        <v>300</v>
      </c>
      <c r="D22" s="49">
        <v>446</v>
      </c>
      <c r="E22" s="49">
        <v>400</v>
      </c>
      <c r="F22"/>
    </row>
    <row r="23" spans="1:6" ht="12.75">
      <c r="A23" s="47"/>
      <c r="B23" s="49" t="s">
        <v>69</v>
      </c>
      <c r="C23" s="49"/>
      <c r="D23" s="49">
        <v>900</v>
      </c>
      <c r="E23" s="49"/>
      <c r="F23"/>
    </row>
    <row r="24" spans="1:6" ht="12.75">
      <c r="A24" s="47"/>
      <c r="B24" s="49" t="s">
        <v>70</v>
      </c>
      <c r="C24" s="49">
        <v>200</v>
      </c>
      <c r="D24" s="49">
        <v>367</v>
      </c>
      <c r="E24" s="49">
        <v>200</v>
      </c>
      <c r="F24"/>
    </row>
    <row r="25" spans="1:6" ht="12.75">
      <c r="A25" s="47"/>
      <c r="B25" s="49" t="s">
        <v>71</v>
      </c>
      <c r="C25" s="49">
        <v>125</v>
      </c>
      <c r="D25" s="49">
        <v>157</v>
      </c>
      <c r="E25" s="49">
        <v>150</v>
      </c>
      <c r="F25"/>
    </row>
    <row r="26" spans="1:6" ht="12.75">
      <c r="A26" s="47"/>
      <c r="B26" s="49" t="s">
        <v>72</v>
      </c>
      <c r="C26" s="49">
        <v>100</v>
      </c>
      <c r="D26" s="49"/>
      <c r="E26" s="49">
        <v>100</v>
      </c>
      <c r="F26"/>
    </row>
    <row r="27" spans="1:6" ht="12.75">
      <c r="A27" s="47"/>
      <c r="B27" s="49" t="s">
        <v>73</v>
      </c>
      <c r="C27" s="49">
        <v>80</v>
      </c>
      <c r="D27" s="49">
        <v>116</v>
      </c>
      <c r="E27" s="49">
        <v>100</v>
      </c>
      <c r="F27"/>
    </row>
    <row r="28" spans="1:6" ht="12.75">
      <c r="A28" s="47"/>
      <c r="B28" s="49" t="s">
        <v>74</v>
      </c>
      <c r="C28" s="49">
        <v>18000</v>
      </c>
      <c r="D28" s="49">
        <v>20482</v>
      </c>
      <c r="E28" s="49">
        <v>18000</v>
      </c>
      <c r="F28"/>
    </row>
    <row r="29" spans="1:6" ht="12.75">
      <c r="A29" s="47"/>
      <c r="B29" s="49" t="s">
        <v>75</v>
      </c>
      <c r="C29" s="49">
        <v>400</v>
      </c>
      <c r="D29" s="49">
        <v>814</v>
      </c>
      <c r="E29" s="49">
        <v>600</v>
      </c>
      <c r="F29"/>
    </row>
    <row r="30" spans="1:6" ht="12.75">
      <c r="A30" s="47"/>
      <c r="B30" s="49" t="s">
        <v>76</v>
      </c>
      <c r="C30" s="49">
        <v>50</v>
      </c>
      <c r="D30" s="49">
        <v>21</v>
      </c>
      <c r="E30" s="49">
        <v>50</v>
      </c>
      <c r="F30"/>
    </row>
    <row r="31" spans="1:6" ht="12.75">
      <c r="A31" s="47"/>
      <c r="B31" s="49" t="s">
        <v>77</v>
      </c>
      <c r="C31" s="49">
        <v>15150</v>
      </c>
      <c r="D31" s="49">
        <v>16062</v>
      </c>
      <c r="E31" s="49">
        <v>500</v>
      </c>
      <c r="F31"/>
    </row>
    <row r="32" spans="1:6" ht="12.75">
      <c r="A32" s="47"/>
      <c r="B32" s="49" t="s">
        <v>78</v>
      </c>
      <c r="C32" s="49">
        <v>290</v>
      </c>
      <c r="D32" s="49">
        <v>370</v>
      </c>
      <c r="E32" s="49">
        <v>200</v>
      </c>
      <c r="F32"/>
    </row>
    <row r="33" spans="1:6" ht="12.75">
      <c r="A33" s="47"/>
      <c r="B33" s="49" t="s">
        <v>79</v>
      </c>
      <c r="C33" s="49">
        <v>23800</v>
      </c>
      <c r="D33" s="49">
        <v>24558</v>
      </c>
      <c r="E33" s="49">
        <v>28000</v>
      </c>
      <c r="F33"/>
    </row>
    <row r="34" spans="1:6" ht="12.75">
      <c r="A34" s="47"/>
      <c r="B34" s="49" t="s">
        <v>80</v>
      </c>
      <c r="C34" s="49">
        <v>600</v>
      </c>
      <c r="D34" s="49">
        <v>497</v>
      </c>
      <c r="E34" s="49">
        <v>500</v>
      </c>
      <c r="F34"/>
    </row>
    <row r="35" spans="1:6" ht="12.75">
      <c r="A35" s="47"/>
      <c r="B35" s="49" t="s">
        <v>81</v>
      </c>
      <c r="C35" s="49"/>
      <c r="D35" s="49">
        <v>680</v>
      </c>
      <c r="E35" s="49"/>
      <c r="F35"/>
    </row>
    <row r="36" spans="1:6" ht="12.75">
      <c r="A36" s="47"/>
      <c r="B36" s="49" t="s">
        <v>59</v>
      </c>
      <c r="C36" s="49">
        <v>16926</v>
      </c>
      <c r="D36" s="49">
        <v>15718</v>
      </c>
      <c r="E36" s="49">
        <v>9760</v>
      </c>
      <c r="F36"/>
    </row>
    <row r="37" spans="1:6" ht="12.75">
      <c r="A37" s="47"/>
      <c r="B37" s="48" t="s">
        <v>82</v>
      </c>
      <c r="C37" s="48">
        <f>SUM(C22:C36)</f>
        <v>76021</v>
      </c>
      <c r="D37" s="48">
        <v>65470</v>
      </c>
      <c r="E37" s="48">
        <v>48800</v>
      </c>
      <c r="F37"/>
    </row>
    <row r="38" spans="1:6" ht="12.75">
      <c r="A38" s="47"/>
      <c r="B38" s="48" t="s">
        <v>83</v>
      </c>
      <c r="C38" s="48">
        <v>76360</v>
      </c>
      <c r="D38" s="48">
        <v>84006</v>
      </c>
      <c r="E38" s="48">
        <v>65600</v>
      </c>
      <c r="F38"/>
    </row>
    <row r="39" spans="1:6" ht="12.75">
      <c r="A39" s="47" t="s">
        <v>84</v>
      </c>
      <c r="B39" s="48" t="s">
        <v>85</v>
      </c>
      <c r="C39" s="48">
        <v>20380</v>
      </c>
      <c r="D39" s="48">
        <v>19329</v>
      </c>
      <c r="E39" s="48">
        <v>13120</v>
      </c>
      <c r="F39"/>
    </row>
    <row r="40" spans="1:6" ht="12.75">
      <c r="A40" s="47" t="s">
        <v>86</v>
      </c>
      <c r="B40" s="48" t="s">
        <v>87</v>
      </c>
      <c r="C40" s="49"/>
      <c r="D40" s="49">
        <v>237</v>
      </c>
      <c r="E40" s="49">
        <v>200</v>
      </c>
      <c r="F40"/>
    </row>
    <row r="41" spans="1:6" ht="12.75">
      <c r="A41" s="51"/>
      <c r="B41" s="52" t="s">
        <v>88</v>
      </c>
      <c r="C41" s="52">
        <v>96740</v>
      </c>
      <c r="D41" s="52">
        <v>103738</v>
      </c>
      <c r="E41" s="52">
        <v>79020</v>
      </c>
      <c r="F41"/>
    </row>
    <row r="42" spans="1:6" ht="12.75">
      <c r="A42" s="47" t="s">
        <v>14</v>
      </c>
      <c r="B42" s="48" t="s">
        <v>89</v>
      </c>
      <c r="C42" s="49"/>
      <c r="D42" s="49"/>
      <c r="E42" s="49"/>
      <c r="F42"/>
    </row>
    <row r="43" spans="1:6" ht="12.75">
      <c r="A43" s="47" t="s">
        <v>54</v>
      </c>
      <c r="B43" s="48" t="s">
        <v>16</v>
      </c>
      <c r="C43" s="49"/>
      <c r="D43" s="49"/>
      <c r="E43" s="49"/>
      <c r="F43"/>
    </row>
    <row r="44" spans="1:6" ht="12.75">
      <c r="A44" s="47"/>
      <c r="B44" s="49" t="s">
        <v>90</v>
      </c>
      <c r="C44" s="49">
        <v>40800</v>
      </c>
      <c r="D44" s="49">
        <v>40512</v>
      </c>
      <c r="E44" s="49">
        <v>43450</v>
      </c>
      <c r="F44"/>
    </row>
    <row r="45" spans="1:6" ht="12.75">
      <c r="A45" s="47"/>
      <c r="B45" s="49" t="s">
        <v>91</v>
      </c>
      <c r="C45" s="49">
        <v>11700</v>
      </c>
      <c r="D45" s="49">
        <v>13354</v>
      </c>
      <c r="E45" s="49">
        <v>11700</v>
      </c>
      <c r="F45"/>
    </row>
    <row r="46" spans="1:6" ht="12.75">
      <c r="A46" s="47"/>
      <c r="B46" s="49" t="s">
        <v>92</v>
      </c>
      <c r="C46" s="49">
        <v>16000</v>
      </c>
      <c r="D46" s="49">
        <v>17925</v>
      </c>
      <c r="E46" s="49">
        <v>16000</v>
      </c>
      <c r="F46"/>
    </row>
    <row r="47" spans="1:6" ht="12.75">
      <c r="A47" s="47"/>
      <c r="B47" s="49" t="s">
        <v>93</v>
      </c>
      <c r="C47" s="49">
        <v>9350</v>
      </c>
      <c r="D47" s="49">
        <v>12458</v>
      </c>
      <c r="E47" s="49">
        <v>9350</v>
      </c>
      <c r="F47"/>
    </row>
    <row r="48" spans="1:6" ht="12.75">
      <c r="A48" s="47"/>
      <c r="B48" s="49" t="s">
        <v>94</v>
      </c>
      <c r="C48" s="49">
        <v>500</v>
      </c>
      <c r="D48" s="49">
        <v>494</v>
      </c>
      <c r="E48" s="49">
        <v>500</v>
      </c>
      <c r="F48"/>
    </row>
    <row r="49" spans="1:6" ht="12.75">
      <c r="A49" s="47"/>
      <c r="B49" s="49" t="s">
        <v>13</v>
      </c>
      <c r="C49" s="48">
        <f>SUM(C44:C48)</f>
        <v>78350</v>
      </c>
      <c r="D49" s="48">
        <f>SUM(D44:D48)</f>
        <v>84743</v>
      </c>
      <c r="E49" s="48">
        <f>SUM(E44:E48)</f>
        <v>81000</v>
      </c>
      <c r="F49"/>
    </row>
    <row r="50" spans="1:6" ht="12.75">
      <c r="A50" s="47" t="s">
        <v>56</v>
      </c>
      <c r="B50" s="48" t="s">
        <v>17</v>
      </c>
      <c r="C50" s="49"/>
      <c r="D50" s="49"/>
      <c r="E50" s="49"/>
      <c r="F50"/>
    </row>
    <row r="51" spans="1:6" ht="12.75">
      <c r="A51" s="47"/>
      <c r="B51" s="49" t="s">
        <v>95</v>
      </c>
      <c r="C51" s="49">
        <v>11383</v>
      </c>
      <c r="D51" s="49">
        <v>11383</v>
      </c>
      <c r="E51" s="49">
        <v>12001</v>
      </c>
      <c r="F51"/>
    </row>
    <row r="52" spans="1:6" ht="12.75">
      <c r="A52" s="47"/>
      <c r="B52" s="49" t="s">
        <v>96</v>
      </c>
      <c r="C52" s="49">
        <v>24309</v>
      </c>
      <c r="D52" s="49">
        <v>24370</v>
      </c>
      <c r="E52" s="49">
        <v>25006</v>
      </c>
      <c r="F52"/>
    </row>
    <row r="53" spans="1:6" ht="12.75">
      <c r="A53" s="47"/>
      <c r="B53" s="49" t="s">
        <v>97</v>
      </c>
      <c r="C53" s="49">
        <v>7500</v>
      </c>
      <c r="D53" s="49">
        <v>7414</v>
      </c>
      <c r="E53" s="49">
        <v>7000</v>
      </c>
      <c r="F53"/>
    </row>
    <row r="54" spans="1:6" ht="12.75">
      <c r="A54" s="51"/>
      <c r="B54" s="52" t="s">
        <v>13</v>
      </c>
      <c r="C54" s="52">
        <f>SUM(C51:C53)</f>
        <v>43192</v>
      </c>
      <c r="D54" s="52">
        <f>SUM(D51:D53)</f>
        <v>43167</v>
      </c>
      <c r="E54" s="52">
        <f>SUM(E51:E53)</f>
        <v>44007</v>
      </c>
      <c r="F54"/>
    </row>
    <row r="55" spans="1:6" ht="12.75">
      <c r="A55" s="47" t="s">
        <v>84</v>
      </c>
      <c r="B55" s="48" t="s">
        <v>18</v>
      </c>
      <c r="C55" s="48">
        <v>100</v>
      </c>
      <c r="D55" s="48">
        <v>286</v>
      </c>
      <c r="E55" s="48">
        <v>200</v>
      </c>
      <c r="F55"/>
    </row>
    <row r="56" spans="1:6" ht="12.75">
      <c r="A56" s="47" t="s">
        <v>86</v>
      </c>
      <c r="B56" s="48" t="s">
        <v>98</v>
      </c>
      <c r="C56" s="48">
        <v>305</v>
      </c>
      <c r="D56" s="48">
        <v>320</v>
      </c>
      <c r="E56" s="48">
        <v>250</v>
      </c>
      <c r="F56"/>
    </row>
    <row r="57" spans="1:6" ht="12.75">
      <c r="A57" s="47" t="s">
        <v>99</v>
      </c>
      <c r="B57" s="48" t="s">
        <v>100</v>
      </c>
      <c r="C57" s="48"/>
      <c r="D57" s="48">
        <v>129</v>
      </c>
      <c r="E57" s="48"/>
      <c r="F57"/>
    </row>
    <row r="58" spans="1:6" ht="12.75">
      <c r="A58" s="51"/>
      <c r="B58" s="52" t="s">
        <v>13</v>
      </c>
      <c r="C58" s="52">
        <f>C57+C56+C55+C54+C49</f>
        <v>121947</v>
      </c>
      <c r="D58" s="52">
        <f>D57+D56+D55+D54+D49</f>
        <v>128645</v>
      </c>
      <c r="E58" s="52">
        <f>E57+E56+E55+E54+E49</f>
        <v>125457</v>
      </c>
      <c r="F58"/>
    </row>
    <row r="59" spans="1:6" ht="12.75">
      <c r="A59" s="47" t="s">
        <v>21</v>
      </c>
      <c r="B59" s="48" t="s">
        <v>22</v>
      </c>
      <c r="C59" s="49"/>
      <c r="D59" s="49"/>
      <c r="E59" s="49"/>
      <c r="F59"/>
    </row>
    <row r="60" spans="1:6" ht="12.75">
      <c r="A60" s="47"/>
      <c r="B60" s="49" t="s">
        <v>101</v>
      </c>
      <c r="C60" s="49">
        <v>108131</v>
      </c>
      <c r="D60" s="49">
        <v>110164</v>
      </c>
      <c r="E60" s="49">
        <v>105309</v>
      </c>
      <c r="F60"/>
    </row>
    <row r="61" spans="1:6" ht="12.75">
      <c r="A61" s="47"/>
      <c r="B61" s="49" t="s">
        <v>102</v>
      </c>
      <c r="C61" s="49">
        <v>1528</v>
      </c>
      <c r="D61" s="49">
        <v>5134</v>
      </c>
      <c r="E61" s="49">
        <v>263</v>
      </c>
      <c r="F61"/>
    </row>
    <row r="62" spans="1:6" ht="12.75">
      <c r="A62" s="47"/>
      <c r="B62" s="49" t="s">
        <v>103</v>
      </c>
      <c r="C62" s="49"/>
      <c r="D62" s="49">
        <v>11281</v>
      </c>
      <c r="E62" s="49"/>
      <c r="F62"/>
    </row>
    <row r="63" spans="1:6" ht="12.75">
      <c r="A63" s="47"/>
      <c r="B63" s="49" t="s">
        <v>104</v>
      </c>
      <c r="C63" s="49"/>
      <c r="D63" s="49">
        <v>8321</v>
      </c>
      <c r="E63" s="49"/>
      <c r="F63"/>
    </row>
    <row r="64" spans="1:6" ht="12.75">
      <c r="A64" s="51"/>
      <c r="B64" s="52" t="s">
        <v>13</v>
      </c>
      <c r="C64" s="52">
        <f>C62+C61+C60</f>
        <v>109659</v>
      </c>
      <c r="D64" s="52">
        <f>D62+D61+D60+D63</f>
        <v>134900</v>
      </c>
      <c r="E64" s="52">
        <f>E62+E61+E60</f>
        <v>105572</v>
      </c>
      <c r="F64"/>
    </row>
    <row r="65" spans="1:6" ht="12.75">
      <c r="A65" s="47" t="s">
        <v>23</v>
      </c>
      <c r="B65" s="48" t="s">
        <v>24</v>
      </c>
      <c r="C65" s="49"/>
      <c r="D65" s="49"/>
      <c r="E65" s="49"/>
      <c r="F65"/>
    </row>
    <row r="66" spans="1:6" ht="12.75">
      <c r="A66" s="47"/>
      <c r="B66" s="49" t="s">
        <v>105</v>
      </c>
      <c r="C66" s="49">
        <v>9896</v>
      </c>
      <c r="D66" s="49"/>
      <c r="E66" s="49">
        <v>29000</v>
      </c>
      <c r="F66"/>
    </row>
    <row r="67" spans="1:6" ht="12.75">
      <c r="A67" s="47"/>
      <c r="B67" s="49" t="s">
        <v>106</v>
      </c>
      <c r="C67" s="49">
        <v>31148</v>
      </c>
      <c r="D67" s="49">
        <v>11704</v>
      </c>
      <c r="E67" s="49">
        <v>14800</v>
      </c>
      <c r="F67"/>
    </row>
    <row r="68" spans="1:6" ht="12.75">
      <c r="A68" s="47"/>
      <c r="B68" s="49" t="s">
        <v>107</v>
      </c>
      <c r="C68" s="49"/>
      <c r="D68" s="49">
        <v>250</v>
      </c>
      <c r="E68" s="49"/>
      <c r="F68"/>
    </row>
    <row r="69" spans="1:6" ht="12.75">
      <c r="A69" s="47"/>
      <c r="B69" s="49" t="s">
        <v>108</v>
      </c>
      <c r="C69" s="49"/>
      <c r="D69" s="49">
        <v>41756</v>
      </c>
      <c r="E69" s="49"/>
      <c r="F69"/>
    </row>
    <row r="70" spans="1:6" ht="12.75">
      <c r="A70" s="51"/>
      <c r="B70" s="52" t="s">
        <v>13</v>
      </c>
      <c r="C70" s="52">
        <f>C69+C67+C66</f>
        <v>41044</v>
      </c>
      <c r="D70" s="52">
        <f>SUM(D67:D69)</f>
        <v>53710</v>
      </c>
      <c r="E70" s="52">
        <f>E69+E67+E66</f>
        <v>43800</v>
      </c>
      <c r="F70"/>
    </row>
    <row r="71" spans="1:6" ht="12.75">
      <c r="A71" s="47" t="s">
        <v>25</v>
      </c>
      <c r="B71" s="48" t="s">
        <v>109</v>
      </c>
      <c r="C71" s="49"/>
      <c r="D71" s="49"/>
      <c r="E71" s="49"/>
      <c r="F71"/>
    </row>
    <row r="72" spans="1:6" ht="12.75">
      <c r="A72" s="47" t="s">
        <v>54</v>
      </c>
      <c r="B72" s="48" t="s">
        <v>27</v>
      </c>
      <c r="C72" s="49"/>
      <c r="D72" s="49"/>
      <c r="E72" s="49"/>
      <c r="F72"/>
    </row>
    <row r="73" spans="1:6" ht="12.75">
      <c r="A73" s="49"/>
      <c r="B73" s="49" t="s">
        <v>110</v>
      </c>
      <c r="C73" s="49">
        <v>80</v>
      </c>
      <c r="D73" s="49">
        <v>42</v>
      </c>
      <c r="E73" s="49">
        <v>80</v>
      </c>
      <c r="F73"/>
    </row>
    <row r="74" spans="1:6" ht="12.75">
      <c r="A74" s="49"/>
      <c r="B74" s="49" t="s">
        <v>111</v>
      </c>
      <c r="C74" s="49">
        <v>2900</v>
      </c>
      <c r="D74" s="49">
        <v>2805</v>
      </c>
      <c r="E74" s="49">
        <v>2760</v>
      </c>
      <c r="F74"/>
    </row>
    <row r="75" spans="1:6" ht="12.75">
      <c r="A75" s="49"/>
      <c r="B75" s="49" t="s">
        <v>112</v>
      </c>
      <c r="C75" s="49">
        <v>22225</v>
      </c>
      <c r="D75" s="49">
        <v>22466</v>
      </c>
      <c r="E75" s="49">
        <v>20950</v>
      </c>
      <c r="F75"/>
    </row>
    <row r="76" spans="1:6" ht="12.75">
      <c r="A76" s="49"/>
      <c r="B76" s="49" t="s">
        <v>113</v>
      </c>
      <c r="C76" s="49">
        <v>1500</v>
      </c>
      <c r="D76" s="49">
        <v>1140</v>
      </c>
      <c r="E76" s="49">
        <v>300</v>
      </c>
      <c r="F76"/>
    </row>
    <row r="77" spans="1:6" ht="12.75">
      <c r="A77" s="49"/>
      <c r="B77" s="49" t="s">
        <v>114</v>
      </c>
      <c r="C77" s="49">
        <v>13980</v>
      </c>
      <c r="D77" s="49">
        <v>14134</v>
      </c>
      <c r="E77" s="49">
        <v>13720</v>
      </c>
      <c r="F77"/>
    </row>
    <row r="78" spans="1:6" ht="12.75">
      <c r="A78" s="49"/>
      <c r="B78" s="49" t="s">
        <v>115</v>
      </c>
      <c r="C78" s="49">
        <v>1000</v>
      </c>
      <c r="D78" s="49">
        <v>1100</v>
      </c>
      <c r="E78" s="49">
        <v>1100</v>
      </c>
      <c r="F78"/>
    </row>
    <row r="79" spans="1:6" ht="12.75">
      <c r="A79" s="49"/>
      <c r="B79" s="49" t="s">
        <v>116</v>
      </c>
      <c r="C79" s="49">
        <v>1500</v>
      </c>
      <c r="D79" s="49">
        <v>2829</v>
      </c>
      <c r="E79" s="49">
        <v>1200</v>
      </c>
      <c r="F79"/>
    </row>
    <row r="80" spans="1:6" ht="12.75">
      <c r="A80" s="49"/>
      <c r="B80" s="49" t="s">
        <v>117</v>
      </c>
      <c r="C80" s="49"/>
      <c r="D80" s="49"/>
      <c r="E80" s="49">
        <v>3780</v>
      </c>
      <c r="F80"/>
    </row>
    <row r="81" spans="1:6" ht="12.75">
      <c r="A81" s="49"/>
      <c r="B81" s="49" t="s">
        <v>118</v>
      </c>
      <c r="C81" s="49"/>
      <c r="D81" s="49"/>
      <c r="E81" s="49">
        <v>1500</v>
      </c>
      <c r="F81"/>
    </row>
    <row r="82" spans="1:6" ht="12.75">
      <c r="A82" s="49"/>
      <c r="B82" s="49" t="s">
        <v>119</v>
      </c>
      <c r="C82" s="49">
        <v>300</v>
      </c>
      <c r="D82" s="49">
        <v>434</v>
      </c>
      <c r="E82" s="49"/>
      <c r="F82"/>
    </row>
    <row r="83" spans="1:6" ht="12.75">
      <c r="A83" s="49"/>
      <c r="B83" s="49" t="s">
        <v>120</v>
      </c>
      <c r="C83" s="49">
        <v>110</v>
      </c>
      <c r="D83" s="49">
        <v>106</v>
      </c>
      <c r="E83" s="49">
        <v>80</v>
      </c>
      <c r="F83"/>
    </row>
    <row r="84" spans="1:6" ht="12.75">
      <c r="A84" s="49"/>
      <c r="B84" s="49" t="s">
        <v>121</v>
      </c>
      <c r="C84" s="49"/>
      <c r="D84" s="49"/>
      <c r="E84" s="49">
        <v>500</v>
      </c>
      <c r="F84"/>
    </row>
    <row r="85" spans="1:6" ht="12.75">
      <c r="A85" s="49"/>
      <c r="B85" s="49" t="s">
        <v>122</v>
      </c>
      <c r="C85" s="49"/>
      <c r="D85" s="49">
        <v>277</v>
      </c>
      <c r="E85" s="49"/>
      <c r="F85"/>
    </row>
    <row r="86" spans="1:6" ht="12.75">
      <c r="A86" s="49"/>
      <c r="B86" s="49" t="s">
        <v>123</v>
      </c>
      <c r="C86" s="49"/>
      <c r="D86" s="49">
        <v>375</v>
      </c>
      <c r="E86" s="49"/>
      <c r="F86"/>
    </row>
    <row r="87" spans="1:6" ht="12.75">
      <c r="A87" s="49"/>
      <c r="B87" s="49" t="s">
        <v>124</v>
      </c>
      <c r="C87" s="49"/>
      <c r="D87" s="49">
        <v>910</v>
      </c>
      <c r="E87" s="49"/>
      <c r="F87"/>
    </row>
    <row r="88" spans="1:6" ht="12.75">
      <c r="A88" s="49"/>
      <c r="B88" s="49" t="s">
        <v>125</v>
      </c>
      <c r="C88" s="49"/>
      <c r="D88" s="49">
        <v>672</v>
      </c>
      <c r="E88" s="49"/>
      <c r="F88"/>
    </row>
    <row r="89" spans="1:6" ht="12.75">
      <c r="A89" s="49"/>
      <c r="B89" s="49" t="s">
        <v>126</v>
      </c>
      <c r="C89" s="49"/>
      <c r="D89" s="49">
        <v>1103</v>
      </c>
      <c r="E89" s="49"/>
      <c r="F89"/>
    </row>
    <row r="90" spans="1:6" ht="12.75">
      <c r="A90" s="49"/>
      <c r="B90" s="49" t="s">
        <v>127</v>
      </c>
      <c r="C90" s="49"/>
      <c r="D90" s="49">
        <v>933</v>
      </c>
      <c r="E90" s="49"/>
      <c r="F90"/>
    </row>
    <row r="91" spans="1:7" ht="12.75">
      <c r="A91" s="47"/>
      <c r="B91" s="49" t="s">
        <v>13</v>
      </c>
      <c r="C91" s="48">
        <f>SUM(C73:C84)</f>
        <v>43595</v>
      </c>
      <c r="D91" s="48">
        <f>SUM(D73:D90)</f>
        <v>49326</v>
      </c>
      <c r="E91" s="48">
        <f>SUM(E73:E84)</f>
        <v>45970</v>
      </c>
      <c r="F91"/>
      <c r="G91"/>
    </row>
    <row r="92" spans="1:6" ht="12.75">
      <c r="A92" s="47" t="s">
        <v>56</v>
      </c>
      <c r="B92" s="48" t="s">
        <v>28</v>
      </c>
      <c r="C92" s="49"/>
      <c r="D92" s="49"/>
      <c r="E92" s="49"/>
      <c r="F92"/>
    </row>
    <row r="93" spans="1:6" ht="12.75">
      <c r="A93" s="47"/>
      <c r="B93" s="49" t="s">
        <v>128</v>
      </c>
      <c r="C93" s="49">
        <v>778</v>
      </c>
      <c r="D93" s="49">
        <v>778</v>
      </c>
      <c r="E93" s="49"/>
      <c r="F93"/>
    </row>
    <row r="94" spans="1:6" ht="12.75">
      <c r="A94" s="47"/>
      <c r="B94" s="49" t="s">
        <v>129</v>
      </c>
      <c r="C94" s="49">
        <v>2668</v>
      </c>
      <c r="D94" s="49">
        <v>2822</v>
      </c>
      <c r="E94" s="49">
        <v>1500</v>
      </c>
      <c r="F94"/>
    </row>
    <row r="95" spans="1:6" ht="12.75">
      <c r="A95" s="47"/>
      <c r="B95" s="49" t="s">
        <v>130</v>
      </c>
      <c r="C95" s="49"/>
      <c r="D95" s="49">
        <v>250</v>
      </c>
      <c r="E95" s="49"/>
      <c r="F95"/>
    </row>
    <row r="96" spans="1:6" ht="12.75">
      <c r="A96" s="47"/>
      <c r="B96" s="49" t="s">
        <v>131</v>
      </c>
      <c r="C96" s="49"/>
      <c r="D96" s="49"/>
      <c r="E96" s="49">
        <v>399</v>
      </c>
      <c r="F96"/>
    </row>
    <row r="97" spans="1:6" ht="12.75">
      <c r="A97" s="47"/>
      <c r="B97" s="49" t="s">
        <v>132</v>
      </c>
      <c r="C97" s="49"/>
      <c r="D97" s="49"/>
      <c r="E97" s="49">
        <v>2112</v>
      </c>
      <c r="F97"/>
    </row>
    <row r="98" spans="1:6" ht="12.75">
      <c r="A98" s="47"/>
      <c r="B98" s="49" t="s">
        <v>133</v>
      </c>
      <c r="C98" s="49"/>
      <c r="D98" s="49"/>
      <c r="E98" s="49">
        <v>700</v>
      </c>
      <c r="F98"/>
    </row>
    <row r="99" spans="1:6" ht="12.75">
      <c r="A99" s="47"/>
      <c r="B99" s="49" t="s">
        <v>13</v>
      </c>
      <c r="C99" s="48">
        <f>SUM(C93:C98)</f>
        <v>3446</v>
      </c>
      <c r="D99" s="48">
        <f>SUM(D93:D96)</f>
        <v>3850</v>
      </c>
      <c r="E99" s="48">
        <f>SUM(E93:E98)</f>
        <v>4711</v>
      </c>
      <c r="F99"/>
    </row>
    <row r="100" spans="1:6" ht="12.75">
      <c r="A100" s="51"/>
      <c r="B100" s="52" t="s">
        <v>134</v>
      </c>
      <c r="C100" s="52">
        <f>C99+C91</f>
        <v>47041</v>
      </c>
      <c r="D100" s="52">
        <f>D99+D91</f>
        <v>53176</v>
      </c>
      <c r="E100" s="52">
        <f>E99+E91</f>
        <v>50681</v>
      </c>
      <c r="F100"/>
    </row>
    <row r="101" spans="1:6" ht="12.75">
      <c r="A101" s="47" t="s">
        <v>29</v>
      </c>
      <c r="B101" s="48" t="s">
        <v>135</v>
      </c>
      <c r="C101" s="49"/>
      <c r="D101" s="49"/>
      <c r="E101" s="49"/>
      <c r="F101"/>
    </row>
    <row r="102" spans="1:6" ht="12.75">
      <c r="A102" s="47"/>
      <c r="B102" s="49" t="s">
        <v>31</v>
      </c>
      <c r="C102" s="49">
        <v>20000</v>
      </c>
      <c r="D102" s="49">
        <v>4490</v>
      </c>
      <c r="E102" s="49">
        <v>34900</v>
      </c>
      <c r="F102"/>
    </row>
    <row r="103" spans="1:6" ht="12.75">
      <c r="A103" s="47"/>
      <c r="B103" s="49" t="s">
        <v>32</v>
      </c>
      <c r="C103" s="49">
        <v>4729</v>
      </c>
      <c r="D103" s="49"/>
      <c r="E103" s="49"/>
      <c r="F103"/>
    </row>
    <row r="104" spans="1:6" ht="12.75">
      <c r="A104" s="51"/>
      <c r="B104" s="53" t="s">
        <v>13</v>
      </c>
      <c r="C104" s="52">
        <f>SUM(C102:C103)</f>
        <v>24729</v>
      </c>
      <c r="D104" s="52">
        <f>SUM(D102:D103)</f>
        <v>4490</v>
      </c>
      <c r="E104" s="52">
        <f>SUM(E102:E103)</f>
        <v>34900</v>
      </c>
      <c r="F104"/>
    </row>
    <row r="105" spans="1:6" ht="12.75">
      <c r="A105" s="47" t="s">
        <v>33</v>
      </c>
      <c r="B105" s="48" t="s">
        <v>34</v>
      </c>
      <c r="C105" s="49"/>
      <c r="D105" s="49"/>
      <c r="E105" s="49"/>
      <c r="F105"/>
    </row>
    <row r="106" spans="1:6" ht="12.75">
      <c r="A106" s="47"/>
      <c r="B106" s="49" t="s">
        <v>34</v>
      </c>
      <c r="C106" s="48">
        <v>8413</v>
      </c>
      <c r="D106" s="48"/>
      <c r="E106" s="48">
        <v>25000</v>
      </c>
      <c r="F106"/>
    </row>
    <row r="107" spans="1:6" ht="12.75">
      <c r="A107" s="47" t="s">
        <v>35</v>
      </c>
      <c r="B107" s="48" t="s">
        <v>36</v>
      </c>
      <c r="C107" s="49"/>
      <c r="D107" s="49"/>
      <c r="E107" s="49"/>
      <c r="F107"/>
    </row>
    <row r="108" spans="1:6" ht="12.75">
      <c r="A108" s="47"/>
      <c r="B108" s="49" t="s">
        <v>36</v>
      </c>
      <c r="C108" s="48"/>
      <c r="D108" s="48"/>
      <c r="E108" s="48"/>
      <c r="F108"/>
    </row>
    <row r="109" spans="1:6" ht="12.75">
      <c r="A109" s="51"/>
      <c r="B109" s="52" t="s">
        <v>38</v>
      </c>
      <c r="C109" s="52">
        <f>C108+C106+C100+C70+C64+C58+C41+C104</f>
        <v>449573</v>
      </c>
      <c r="D109" s="52">
        <f>D108+D106+D100+D70+D64+D58+D41+D104</f>
        <v>478659</v>
      </c>
      <c r="E109" s="52">
        <f>E108+E106+E100+E70+E64+E58+E41+E104</f>
        <v>464430</v>
      </c>
      <c r="F109"/>
    </row>
  </sheetData>
  <sheetProtection/>
  <mergeCells count="2">
    <mergeCell ref="A2:F2"/>
    <mergeCell ref="A1:F1"/>
  </mergeCells>
  <printOptions/>
  <pageMargins left="0.39375" right="0.39375" top="1.0819444444444444" bottom="0.9055555555555556" header="0.5118055555555556" footer="0.5118055555555556"/>
  <pageSetup horizontalDpi="300" verticalDpi="300" orientation="portrait" paperSize="9" scale="98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1"/>
  <sheetViews>
    <sheetView showGridLines="0" zoomScalePageLayoutView="0" workbookViewId="0" topLeftCell="A49">
      <selection activeCell="B11" sqref="B11"/>
    </sheetView>
  </sheetViews>
  <sheetFormatPr defaultColWidth="11.7109375" defaultRowHeight="12.75"/>
  <cols>
    <col min="1" max="1" width="5.57421875" style="9" customWidth="1"/>
    <col min="2" max="2" width="40.7109375" style="1" customWidth="1"/>
    <col min="3" max="3" width="5.140625" style="1" customWidth="1"/>
    <col min="4" max="6" width="12.7109375" style="1" customWidth="1"/>
    <col min="7" max="7" width="9.7109375" style="10" customWidth="1"/>
    <col min="8" max="16384" width="11.7109375" style="1" customWidth="1"/>
  </cols>
  <sheetData>
    <row r="1" spans="1:6" ht="12.75">
      <c r="A1" s="57" t="s">
        <v>265</v>
      </c>
      <c r="B1" s="57"/>
      <c r="C1" s="57"/>
      <c r="D1" s="57"/>
      <c r="E1" s="57"/>
      <c r="F1" s="57"/>
    </row>
    <row r="2" spans="1:6" ht="12.75">
      <c r="A2" s="57" t="s">
        <v>266</v>
      </c>
      <c r="B2" s="57"/>
      <c r="C2" s="57"/>
      <c r="D2" s="57"/>
      <c r="E2" s="57"/>
      <c r="F2" s="57"/>
    </row>
    <row r="3" spans="1:6" ht="12.75">
      <c r="A3" s="32"/>
      <c r="B3" s="32"/>
      <c r="C3" s="32"/>
      <c r="D3" s="32"/>
      <c r="E3" s="32"/>
      <c r="F3" s="32"/>
    </row>
    <row r="4" spans="5:7" ht="12.75">
      <c r="E4" s="1" t="s">
        <v>0</v>
      </c>
      <c r="F4" s="33" t="s">
        <v>136</v>
      </c>
      <c r="G4"/>
    </row>
    <row r="5" spans="1:7" ht="38.25">
      <c r="A5" s="11" t="s">
        <v>2</v>
      </c>
      <c r="B5" s="12" t="s">
        <v>137</v>
      </c>
      <c r="C5" s="12" t="s">
        <v>138</v>
      </c>
      <c r="D5" s="13" t="s">
        <v>4</v>
      </c>
      <c r="E5" s="13" t="s">
        <v>40</v>
      </c>
      <c r="F5" s="13" t="s">
        <v>6</v>
      </c>
      <c r="G5"/>
    </row>
    <row r="6" spans="1:7" ht="12.75">
      <c r="A6" s="14" t="s">
        <v>7</v>
      </c>
      <c r="B6" s="15" t="s">
        <v>139</v>
      </c>
      <c r="C6" s="16"/>
      <c r="D6" s="17"/>
      <c r="E6" s="17"/>
      <c r="F6" s="17"/>
      <c r="G6"/>
    </row>
    <row r="7" spans="1:7" ht="12.75">
      <c r="A7" s="4" t="s">
        <v>54</v>
      </c>
      <c r="B7" s="5" t="s">
        <v>140</v>
      </c>
      <c r="C7" s="6"/>
      <c r="D7" s="5">
        <v>1000</v>
      </c>
      <c r="E7" s="5">
        <v>553</v>
      </c>
      <c r="F7" s="5">
        <v>1100</v>
      </c>
      <c r="G7"/>
    </row>
    <row r="8" spans="1:7" ht="12.75">
      <c r="A8" s="4"/>
      <c r="B8" s="6" t="s">
        <v>141</v>
      </c>
      <c r="C8" s="6"/>
      <c r="D8" s="6">
        <v>1000</v>
      </c>
      <c r="E8" s="6">
        <v>553</v>
      </c>
      <c r="F8" s="6">
        <v>1100</v>
      </c>
      <c r="G8"/>
    </row>
    <row r="9" spans="1:7" ht="12.75">
      <c r="A9" s="4" t="s">
        <v>56</v>
      </c>
      <c r="B9" s="5" t="s">
        <v>142</v>
      </c>
      <c r="C9" s="5">
        <v>1</v>
      </c>
      <c r="D9" s="5">
        <f>SUM(D10:D12)</f>
        <v>5289</v>
      </c>
      <c r="E9" s="5">
        <f>SUM(E10:E12)</f>
        <v>6583</v>
      </c>
      <c r="F9" s="5">
        <f>SUM(F10:F12)</f>
        <v>5340</v>
      </c>
      <c r="G9"/>
    </row>
    <row r="10" spans="1:7" ht="12.75">
      <c r="A10" s="4"/>
      <c r="B10" s="6" t="s">
        <v>42</v>
      </c>
      <c r="C10" s="6"/>
      <c r="D10" s="6">
        <v>3425</v>
      </c>
      <c r="E10" s="6">
        <v>4025</v>
      </c>
      <c r="F10" s="6">
        <v>3412</v>
      </c>
      <c r="G10"/>
    </row>
    <row r="11" spans="1:7" ht="12.75">
      <c r="A11" s="4"/>
      <c r="B11" s="6" t="s">
        <v>43</v>
      </c>
      <c r="C11" s="6"/>
      <c r="D11" s="6">
        <v>1024</v>
      </c>
      <c r="E11" s="6">
        <v>1200</v>
      </c>
      <c r="F11" s="6">
        <v>1008</v>
      </c>
      <c r="G11"/>
    </row>
    <row r="12" spans="1:7" ht="12.75">
      <c r="A12" s="4"/>
      <c r="B12" s="6" t="s">
        <v>143</v>
      </c>
      <c r="C12" s="6"/>
      <c r="D12" s="6">
        <v>840</v>
      </c>
      <c r="E12" s="6">
        <v>1358</v>
      </c>
      <c r="F12" s="6">
        <v>920</v>
      </c>
      <c r="G12"/>
    </row>
    <row r="13" spans="1:7" ht="12.75">
      <c r="A13" s="4" t="s">
        <v>84</v>
      </c>
      <c r="B13" s="5" t="s">
        <v>144</v>
      </c>
      <c r="C13" s="6"/>
      <c r="D13" s="5">
        <f>D14</f>
        <v>13250</v>
      </c>
      <c r="E13" s="5">
        <f>E14</f>
        <v>12250</v>
      </c>
      <c r="F13" s="5">
        <f>F14</f>
        <v>1000</v>
      </c>
      <c r="G13"/>
    </row>
    <row r="14" spans="1:7" ht="12.75">
      <c r="A14" s="4"/>
      <c r="B14" s="6" t="s">
        <v>141</v>
      </c>
      <c r="C14" s="6"/>
      <c r="D14" s="6">
        <v>13250</v>
      </c>
      <c r="E14" s="6">
        <v>12250</v>
      </c>
      <c r="F14" s="6">
        <v>1000</v>
      </c>
      <c r="G14"/>
    </row>
    <row r="15" spans="1:7" ht="12.75">
      <c r="A15" s="4" t="s">
        <v>86</v>
      </c>
      <c r="B15" s="5" t="s">
        <v>145</v>
      </c>
      <c r="C15" s="5">
        <v>12</v>
      </c>
      <c r="D15" s="5">
        <f>SUM(D16:D18)</f>
        <v>85570</v>
      </c>
      <c r="E15" s="5">
        <f>SUM(E16:E18)</f>
        <v>84596</v>
      </c>
      <c r="F15" s="5">
        <f>SUM(F16:F18)</f>
        <v>78575</v>
      </c>
      <c r="G15"/>
    </row>
    <row r="16" spans="1:7" ht="12.75">
      <c r="A16" s="4"/>
      <c r="B16" s="6" t="s">
        <v>42</v>
      </c>
      <c r="C16" s="6"/>
      <c r="D16" s="6">
        <v>50553</v>
      </c>
      <c r="E16" s="6">
        <v>47243</v>
      </c>
      <c r="F16" s="6">
        <v>42353</v>
      </c>
      <c r="G16"/>
    </row>
    <row r="17" spans="1:7" ht="12.75">
      <c r="A17" s="4"/>
      <c r="B17" s="6" t="s">
        <v>43</v>
      </c>
      <c r="C17" s="6"/>
      <c r="D17" s="6">
        <v>14717</v>
      </c>
      <c r="E17" s="6">
        <v>13855</v>
      </c>
      <c r="F17" s="6">
        <v>12402</v>
      </c>
      <c r="G17"/>
    </row>
    <row r="18" spans="1:7" ht="12.75">
      <c r="A18" s="4"/>
      <c r="B18" s="6" t="s">
        <v>143</v>
      </c>
      <c r="C18" s="6"/>
      <c r="D18" s="6">
        <v>20300</v>
      </c>
      <c r="E18" s="6">
        <v>23498</v>
      </c>
      <c r="F18" s="6">
        <v>23820</v>
      </c>
      <c r="G18"/>
    </row>
    <row r="19" spans="1:7" ht="12.75">
      <c r="A19" s="4" t="s">
        <v>99</v>
      </c>
      <c r="B19" s="5" t="s">
        <v>146</v>
      </c>
      <c r="C19" s="6"/>
      <c r="D19" s="5">
        <f>SUM(D20:D22)</f>
        <v>0</v>
      </c>
      <c r="E19" s="5">
        <f>SUM(E20:E22)</f>
        <v>277</v>
      </c>
      <c r="F19" s="5">
        <f>SUM(F20:F22)</f>
        <v>0</v>
      </c>
      <c r="G19"/>
    </row>
    <row r="20" spans="1:7" ht="12.75">
      <c r="A20" s="4"/>
      <c r="B20" s="6" t="s">
        <v>42</v>
      </c>
      <c r="C20" s="6"/>
      <c r="D20" s="6"/>
      <c r="E20" s="6">
        <v>130</v>
      </c>
      <c r="F20" s="6"/>
      <c r="G20"/>
    </row>
    <row r="21" spans="1:7" ht="12.75">
      <c r="A21" s="4"/>
      <c r="B21" s="6" t="s">
        <v>43</v>
      </c>
      <c r="C21" s="6"/>
      <c r="D21" s="6"/>
      <c r="E21" s="6">
        <v>34</v>
      </c>
      <c r="F21" s="6"/>
      <c r="G21"/>
    </row>
    <row r="22" spans="1:7" ht="12.75">
      <c r="A22" s="4"/>
      <c r="B22" s="6" t="s">
        <v>143</v>
      </c>
      <c r="C22" s="6"/>
      <c r="D22" s="6"/>
      <c r="E22" s="6">
        <v>113</v>
      </c>
      <c r="F22" s="6"/>
      <c r="G22"/>
    </row>
    <row r="23" spans="1:7" ht="12.75">
      <c r="A23" s="4" t="s">
        <v>147</v>
      </c>
      <c r="B23" s="5" t="s">
        <v>148</v>
      </c>
      <c r="C23" s="6"/>
      <c r="D23" s="5">
        <f>D24</f>
        <v>500</v>
      </c>
      <c r="E23" s="5">
        <f>E24</f>
        <v>48</v>
      </c>
      <c r="F23" s="5">
        <f>F24</f>
        <v>840</v>
      </c>
      <c r="G23"/>
    </row>
    <row r="24" spans="1:7" ht="12.75">
      <c r="A24" s="4"/>
      <c r="B24" s="6" t="s">
        <v>141</v>
      </c>
      <c r="C24" s="6"/>
      <c r="D24" s="6">
        <v>500</v>
      </c>
      <c r="E24" s="6">
        <v>48</v>
      </c>
      <c r="F24" s="6">
        <v>840</v>
      </c>
      <c r="G24"/>
    </row>
    <row r="25" spans="1:7" ht="12.75">
      <c r="A25" s="4" t="s">
        <v>149</v>
      </c>
      <c r="B25" s="5" t="s">
        <v>150</v>
      </c>
      <c r="C25" s="5">
        <v>14</v>
      </c>
      <c r="D25" s="5">
        <f>SUM(D26:D28)</f>
        <v>53710</v>
      </c>
      <c r="E25" s="5">
        <f>SUM(E26:E28)</f>
        <v>57225</v>
      </c>
      <c r="F25" s="5">
        <f>SUM(F26:F28)</f>
        <v>56908</v>
      </c>
      <c r="G25"/>
    </row>
    <row r="26" spans="1:7" ht="12.75">
      <c r="A26" s="4"/>
      <c r="B26" s="6" t="s">
        <v>42</v>
      </c>
      <c r="C26" s="6"/>
      <c r="D26" s="6">
        <v>20469</v>
      </c>
      <c r="E26" s="6">
        <v>20603</v>
      </c>
      <c r="F26" s="6">
        <v>20436</v>
      </c>
      <c r="G26"/>
    </row>
    <row r="27" spans="1:7" ht="12.75">
      <c r="A27" s="4"/>
      <c r="B27" s="6" t="s">
        <v>43</v>
      </c>
      <c r="C27" s="6"/>
      <c r="D27" s="6">
        <v>6023</v>
      </c>
      <c r="E27" s="6">
        <v>6184</v>
      </c>
      <c r="F27" s="6">
        <v>5792</v>
      </c>
      <c r="G27"/>
    </row>
    <row r="28" spans="1:7" ht="12.75">
      <c r="A28" s="4"/>
      <c r="B28" s="6" t="s">
        <v>143</v>
      </c>
      <c r="C28" s="6"/>
      <c r="D28" s="6">
        <v>27218</v>
      </c>
      <c r="E28" s="6">
        <v>30438</v>
      </c>
      <c r="F28" s="6">
        <v>30680</v>
      </c>
      <c r="G28"/>
    </row>
    <row r="29" spans="1:7" ht="12.75">
      <c r="A29" s="4" t="s">
        <v>151</v>
      </c>
      <c r="B29" s="5" t="s">
        <v>152</v>
      </c>
      <c r="C29" s="6"/>
      <c r="D29" s="5">
        <f>SUM(D30:D32)</f>
        <v>725</v>
      </c>
      <c r="E29" s="5">
        <f>SUM(E30:E32)</f>
        <v>1179</v>
      </c>
      <c r="F29" s="5">
        <f>SUM(F30:F32)</f>
        <v>1335</v>
      </c>
      <c r="G29"/>
    </row>
    <row r="30" spans="1:7" ht="12.75">
      <c r="A30" s="4"/>
      <c r="B30" s="6" t="s">
        <v>42</v>
      </c>
      <c r="C30" s="6"/>
      <c r="D30" s="6">
        <v>340</v>
      </c>
      <c r="E30" s="6">
        <v>342</v>
      </c>
      <c r="F30" s="6">
        <v>351</v>
      </c>
      <c r="G30"/>
    </row>
    <row r="31" spans="1:7" ht="12.75">
      <c r="A31" s="4"/>
      <c r="B31" s="6" t="s">
        <v>43</v>
      </c>
      <c r="C31" s="6"/>
      <c r="D31" s="6">
        <v>119</v>
      </c>
      <c r="E31" s="6">
        <v>115</v>
      </c>
      <c r="F31" s="6">
        <v>124</v>
      </c>
      <c r="G31"/>
    </row>
    <row r="32" spans="1:7" ht="12.75">
      <c r="A32" s="4"/>
      <c r="B32" s="6" t="s">
        <v>143</v>
      </c>
      <c r="C32" s="6"/>
      <c r="D32" s="6">
        <v>266</v>
      </c>
      <c r="E32" s="6">
        <v>722</v>
      </c>
      <c r="F32" s="6">
        <v>860</v>
      </c>
      <c r="G32"/>
    </row>
    <row r="33" spans="1:7" ht="12.75">
      <c r="A33" s="4" t="s">
        <v>153</v>
      </c>
      <c r="B33" s="5" t="s">
        <v>154</v>
      </c>
      <c r="C33" s="6"/>
      <c r="D33" s="5">
        <f>D34</f>
        <v>8900</v>
      </c>
      <c r="E33" s="5">
        <f>E34</f>
        <v>10037</v>
      </c>
      <c r="F33" s="5">
        <f>F34</f>
        <v>10400</v>
      </c>
      <c r="G33"/>
    </row>
    <row r="34" spans="1:7" ht="12.75">
      <c r="A34" s="4"/>
      <c r="B34" s="6" t="s">
        <v>141</v>
      </c>
      <c r="C34" s="6"/>
      <c r="D34" s="6">
        <v>8900</v>
      </c>
      <c r="E34" s="6">
        <v>10037</v>
      </c>
      <c r="F34" s="6">
        <v>10400</v>
      </c>
      <c r="G34"/>
    </row>
    <row r="35" spans="1:7" ht="12.75">
      <c r="A35" s="4" t="s">
        <v>155</v>
      </c>
      <c r="B35" s="5" t="s">
        <v>156</v>
      </c>
      <c r="C35" s="6"/>
      <c r="D35" s="5">
        <f>D36</f>
        <v>1510</v>
      </c>
      <c r="E35" s="5">
        <f>E36</f>
        <v>864</v>
      </c>
      <c r="F35" s="5">
        <f>F36</f>
        <v>1510</v>
      </c>
      <c r="G35"/>
    </row>
    <row r="36" spans="1:7" ht="12.75">
      <c r="A36" s="4"/>
      <c r="B36" s="6" t="s">
        <v>141</v>
      </c>
      <c r="C36" s="6"/>
      <c r="D36" s="6">
        <v>1510</v>
      </c>
      <c r="E36" s="6">
        <v>864</v>
      </c>
      <c r="F36" s="6">
        <v>1510</v>
      </c>
      <c r="G36"/>
    </row>
    <row r="37" spans="1:7" ht="12.75">
      <c r="A37" s="4" t="s">
        <v>157</v>
      </c>
      <c r="B37" s="5" t="s">
        <v>158</v>
      </c>
      <c r="C37" s="6"/>
      <c r="D37" s="5">
        <f>D38</f>
        <v>2330</v>
      </c>
      <c r="E37" s="5">
        <f>E38</f>
        <v>1781</v>
      </c>
      <c r="F37" s="5">
        <v>1110</v>
      </c>
      <c r="G37"/>
    </row>
    <row r="38" spans="1:7" ht="12.75">
      <c r="A38" s="4"/>
      <c r="B38" s="6" t="s">
        <v>141</v>
      </c>
      <c r="C38" s="6"/>
      <c r="D38" s="6">
        <v>2330</v>
      </c>
      <c r="E38" s="6">
        <v>1781</v>
      </c>
      <c r="F38" s="6">
        <v>1110</v>
      </c>
      <c r="G38"/>
    </row>
    <row r="39" spans="1:7" ht="12.75">
      <c r="A39" s="4" t="s">
        <v>159</v>
      </c>
      <c r="B39" s="5" t="s">
        <v>160</v>
      </c>
      <c r="C39" s="5">
        <v>1</v>
      </c>
      <c r="D39" s="5">
        <f>SUM(D40:D42)</f>
        <v>3938</v>
      </c>
      <c r="E39" s="5">
        <f>SUM(E40:E42)</f>
        <v>4113</v>
      </c>
      <c r="F39" s="5">
        <f>SUM(F40:F42)</f>
        <v>4447</v>
      </c>
      <c r="G39"/>
    </row>
    <row r="40" spans="1:7" ht="12.75">
      <c r="A40" s="4"/>
      <c r="B40" s="6" t="s">
        <v>42</v>
      </c>
      <c r="C40" s="6"/>
      <c r="D40" s="6">
        <v>2562</v>
      </c>
      <c r="E40" s="6">
        <v>2492</v>
      </c>
      <c r="F40" s="6">
        <v>2637</v>
      </c>
      <c r="G40"/>
    </row>
    <row r="41" spans="1:7" ht="12.75">
      <c r="A41" s="4"/>
      <c r="B41" s="6" t="s">
        <v>43</v>
      </c>
      <c r="C41" s="6"/>
      <c r="D41" s="6">
        <v>736</v>
      </c>
      <c r="E41" s="6">
        <v>755</v>
      </c>
      <c r="F41" s="6">
        <v>792</v>
      </c>
      <c r="G41"/>
    </row>
    <row r="42" spans="1:7" ht="12.75">
      <c r="A42" s="4"/>
      <c r="B42" s="6" t="s">
        <v>143</v>
      </c>
      <c r="C42" s="6"/>
      <c r="D42" s="6">
        <v>640</v>
      </c>
      <c r="E42" s="6">
        <v>866</v>
      </c>
      <c r="F42" s="6">
        <v>1018</v>
      </c>
      <c r="G42"/>
    </row>
    <row r="43" spans="1:7" ht="12.75">
      <c r="A43" s="4" t="s">
        <v>161</v>
      </c>
      <c r="B43" s="5" t="s">
        <v>162</v>
      </c>
      <c r="C43" s="6"/>
      <c r="D43" s="5">
        <f>SUM(D44:D46)</f>
        <v>19</v>
      </c>
      <c r="E43" s="5">
        <f>SUM(E44:E46)</f>
        <v>11</v>
      </c>
      <c r="F43" s="5">
        <f>SUM(F44:F46)</f>
        <v>27</v>
      </c>
      <c r="G43"/>
    </row>
    <row r="44" spans="1:7" ht="12.75">
      <c r="A44" s="4"/>
      <c r="B44" s="6" t="s">
        <v>42</v>
      </c>
      <c r="C44" s="6"/>
      <c r="D44" s="6">
        <v>15</v>
      </c>
      <c r="E44" s="6">
        <v>9</v>
      </c>
      <c r="F44" s="6">
        <v>20</v>
      </c>
      <c r="G44"/>
    </row>
    <row r="45" spans="1:7" ht="12.75">
      <c r="A45" s="4"/>
      <c r="B45" s="6" t="s">
        <v>43</v>
      </c>
      <c r="C45" s="6"/>
      <c r="D45" s="6">
        <v>4</v>
      </c>
      <c r="E45" s="6">
        <v>2</v>
      </c>
      <c r="F45" s="6">
        <v>7</v>
      </c>
      <c r="G45"/>
    </row>
    <row r="46" spans="1:7" ht="12.75">
      <c r="A46" s="4"/>
      <c r="B46" s="6" t="s">
        <v>143</v>
      </c>
      <c r="C46" s="6"/>
      <c r="D46" s="6"/>
      <c r="E46" s="6"/>
      <c r="F46" s="6"/>
      <c r="G46"/>
    </row>
    <row r="47" spans="1:7" ht="12.75">
      <c r="A47" s="4" t="s">
        <v>163</v>
      </c>
      <c r="B47" s="5" t="s">
        <v>164</v>
      </c>
      <c r="C47" s="6"/>
      <c r="D47" s="5">
        <f>D48</f>
        <v>606</v>
      </c>
      <c r="E47" s="5">
        <f>E48</f>
        <v>377</v>
      </c>
      <c r="F47" s="5">
        <v>600</v>
      </c>
      <c r="G47"/>
    </row>
    <row r="48" spans="1:7" ht="12.75">
      <c r="A48" s="4"/>
      <c r="B48" s="6" t="s">
        <v>141</v>
      </c>
      <c r="C48" s="6"/>
      <c r="D48" s="6">
        <v>606</v>
      </c>
      <c r="E48" s="6">
        <v>377</v>
      </c>
      <c r="F48" s="6">
        <v>600</v>
      </c>
      <c r="G48"/>
    </row>
    <row r="49" spans="1:7" ht="12.75">
      <c r="A49" s="4" t="s">
        <v>165</v>
      </c>
      <c r="B49" s="5" t="s">
        <v>166</v>
      </c>
      <c r="C49" s="5">
        <v>3</v>
      </c>
      <c r="D49" s="5">
        <f>SUM(D50:D52)</f>
        <v>16990</v>
      </c>
      <c r="E49" s="5">
        <f>SUM(E50:E52)</f>
        <v>14780</v>
      </c>
      <c r="F49" s="5">
        <f>SUM(F50:F52)</f>
        <v>18164</v>
      </c>
      <c r="G49"/>
    </row>
    <row r="50" spans="1:7" ht="12.75">
      <c r="A50" s="4"/>
      <c r="B50" s="6" t="s">
        <v>42</v>
      </c>
      <c r="C50" s="6"/>
      <c r="D50" s="6">
        <v>6997</v>
      </c>
      <c r="E50" s="6">
        <v>5308</v>
      </c>
      <c r="F50" s="6">
        <v>7160</v>
      </c>
      <c r="G50"/>
    </row>
    <row r="51" spans="1:7" ht="12.75">
      <c r="A51" s="4"/>
      <c r="B51" s="6" t="s">
        <v>43</v>
      </c>
      <c r="C51" s="6"/>
      <c r="D51" s="6">
        <v>1968</v>
      </c>
      <c r="E51" s="6">
        <v>1589</v>
      </c>
      <c r="F51" s="6">
        <v>2174</v>
      </c>
      <c r="G51"/>
    </row>
    <row r="52" spans="1:7" ht="12.75">
      <c r="A52" s="4"/>
      <c r="B52" s="6" t="s">
        <v>143</v>
      </c>
      <c r="C52" s="6"/>
      <c r="D52" s="6">
        <v>8025</v>
      </c>
      <c r="E52" s="6">
        <v>7883</v>
      </c>
      <c r="F52" s="6">
        <v>8830</v>
      </c>
      <c r="G52"/>
    </row>
    <row r="53" spans="1:7" ht="12.75">
      <c r="A53" s="4" t="s">
        <v>167</v>
      </c>
      <c r="B53" s="5" t="s">
        <v>168</v>
      </c>
      <c r="C53" s="6"/>
      <c r="D53" s="5">
        <f>D54</f>
        <v>420</v>
      </c>
      <c r="E53" s="5">
        <f>E54</f>
        <v>315</v>
      </c>
      <c r="F53" s="5">
        <f>F54</f>
        <v>430</v>
      </c>
      <c r="G53"/>
    </row>
    <row r="54" spans="1:7" ht="12.75">
      <c r="A54" s="4"/>
      <c r="B54" s="6" t="s">
        <v>141</v>
      </c>
      <c r="C54" s="6"/>
      <c r="D54" s="6">
        <v>420</v>
      </c>
      <c r="E54" s="6">
        <v>315</v>
      </c>
      <c r="F54" s="6">
        <v>430</v>
      </c>
      <c r="G54"/>
    </row>
    <row r="55" spans="1:7" ht="12.75">
      <c r="A55" s="4" t="s">
        <v>169</v>
      </c>
      <c r="B55" s="5" t="s">
        <v>170</v>
      </c>
      <c r="C55" s="5">
        <v>6</v>
      </c>
      <c r="D55" s="5">
        <f>SUM(D56:D58)</f>
        <v>20446</v>
      </c>
      <c r="E55" s="5">
        <f>SUM(E56:E58)</f>
        <v>15561</v>
      </c>
      <c r="F55" s="5">
        <f>SUM(F56:F58)</f>
        <v>20262</v>
      </c>
      <c r="G55"/>
    </row>
    <row r="56" spans="1:7" ht="12.75">
      <c r="A56" s="4"/>
      <c r="B56" s="6" t="s">
        <v>42</v>
      </c>
      <c r="C56" s="6"/>
      <c r="D56" s="6">
        <v>7563</v>
      </c>
      <c r="E56" s="6">
        <v>5614</v>
      </c>
      <c r="F56" s="6">
        <v>7793</v>
      </c>
      <c r="G56"/>
    </row>
    <row r="57" spans="1:7" ht="12.75">
      <c r="A57" s="4"/>
      <c r="B57" s="6" t="s">
        <v>43</v>
      </c>
      <c r="C57" s="6"/>
      <c r="D57" s="6">
        <v>2283</v>
      </c>
      <c r="E57" s="6">
        <v>1734</v>
      </c>
      <c r="F57" s="6">
        <v>2299</v>
      </c>
      <c r="G57"/>
    </row>
    <row r="58" spans="1:7" ht="12.75">
      <c r="A58" s="4"/>
      <c r="B58" s="6" t="s">
        <v>143</v>
      </c>
      <c r="C58" s="6"/>
      <c r="D58" s="6">
        <v>10600</v>
      </c>
      <c r="E58" s="6">
        <v>8213</v>
      </c>
      <c r="F58" s="6">
        <v>10170</v>
      </c>
      <c r="G58"/>
    </row>
    <row r="59" spans="1:7" ht="12.75">
      <c r="A59" s="35"/>
      <c r="B59" s="34" t="s">
        <v>171</v>
      </c>
      <c r="C59" s="36">
        <v>37</v>
      </c>
      <c r="D59" s="36">
        <f>SUM(D60:D62)</f>
        <v>215203</v>
      </c>
      <c r="E59" s="36">
        <f>SUM(E60:E62)</f>
        <v>210550</v>
      </c>
      <c r="F59" s="36">
        <f>SUM(F60:F62)</f>
        <v>202048</v>
      </c>
      <c r="G59"/>
    </row>
    <row r="60" spans="1:7" ht="12.75">
      <c r="A60" s="35"/>
      <c r="B60" s="37" t="s">
        <v>42</v>
      </c>
      <c r="C60" s="37"/>
      <c r="D60" s="37">
        <f aca="true" t="shared" si="0" ref="D60:F61">D50+D44+D40+D30+D26+D20+D16+D10+D56</f>
        <v>91924</v>
      </c>
      <c r="E60" s="37">
        <f t="shared" si="0"/>
        <v>85766</v>
      </c>
      <c r="F60" s="37">
        <f t="shared" si="0"/>
        <v>84162</v>
      </c>
      <c r="G60"/>
    </row>
    <row r="61" spans="1:7" ht="12.75">
      <c r="A61" s="35"/>
      <c r="B61" s="37" t="s">
        <v>43</v>
      </c>
      <c r="C61" s="37"/>
      <c r="D61" s="37">
        <f t="shared" si="0"/>
        <v>26874</v>
      </c>
      <c r="E61" s="37">
        <f t="shared" si="0"/>
        <v>25468</v>
      </c>
      <c r="F61" s="37">
        <f t="shared" si="0"/>
        <v>24598</v>
      </c>
      <c r="G61"/>
    </row>
    <row r="62" spans="1:7" ht="12.75">
      <c r="A62" s="35"/>
      <c r="B62" s="37" t="s">
        <v>143</v>
      </c>
      <c r="C62" s="37"/>
      <c r="D62" s="37">
        <f>D58+D54+D52+D48+D46+D42+D38+D36+D34+D32+D28+D24+D22+D18+D14+D12+D8</f>
        <v>96405</v>
      </c>
      <c r="E62" s="37">
        <f>E58+E54+E52+E48+E46+E42+E38+E36+E34+E32+E28+E24+E22+E18+E14+E12+E8</f>
        <v>99316</v>
      </c>
      <c r="F62" s="37">
        <f>F58+F54+F52+F48+F46+F42+F38+F36+F34+F32+F28+F24+F22+F18+F14+F12+F8</f>
        <v>93288</v>
      </c>
      <c r="G62"/>
    </row>
    <row r="63" spans="1:7" ht="12.75">
      <c r="A63" s="4" t="s">
        <v>14</v>
      </c>
      <c r="B63" s="5" t="s">
        <v>172</v>
      </c>
      <c r="C63" s="6"/>
      <c r="D63" s="6"/>
      <c r="E63" s="6"/>
      <c r="F63" s="6"/>
      <c r="G63"/>
    </row>
    <row r="64" spans="1:7" ht="12.75">
      <c r="A64" s="4" t="s">
        <v>54</v>
      </c>
      <c r="B64" s="5" t="s">
        <v>173</v>
      </c>
      <c r="C64" s="5">
        <v>4</v>
      </c>
      <c r="D64" s="5">
        <f>SUM(D65:D67)</f>
        <v>14806</v>
      </c>
      <c r="E64" s="5">
        <f>SUM(E65:E67)</f>
        <v>14842</v>
      </c>
      <c r="F64" s="5">
        <f>SUM(F65:F67)</f>
        <v>14217</v>
      </c>
      <c r="G64"/>
    </row>
    <row r="65" spans="1:7" ht="12.75">
      <c r="A65" s="4"/>
      <c r="B65" s="6" t="s">
        <v>42</v>
      </c>
      <c r="C65" s="6"/>
      <c r="D65" s="6">
        <v>9759</v>
      </c>
      <c r="E65" s="6">
        <v>9834</v>
      </c>
      <c r="F65" s="6">
        <v>9156</v>
      </c>
      <c r="G65"/>
    </row>
    <row r="66" spans="1:7" ht="12.75">
      <c r="A66" s="4"/>
      <c r="B66" s="6" t="s">
        <v>43</v>
      </c>
      <c r="C66" s="6"/>
      <c r="D66" s="6">
        <v>2897</v>
      </c>
      <c r="E66" s="6">
        <v>2953</v>
      </c>
      <c r="F66" s="6">
        <v>2716</v>
      </c>
      <c r="G66"/>
    </row>
    <row r="67" spans="1:7" ht="12.75">
      <c r="A67" s="4"/>
      <c r="B67" s="6" t="s">
        <v>143</v>
      </c>
      <c r="C67" s="6"/>
      <c r="D67" s="6">
        <v>2150</v>
      </c>
      <c r="E67" s="6">
        <v>2055</v>
      </c>
      <c r="F67" s="6">
        <v>2345</v>
      </c>
      <c r="G67"/>
    </row>
    <row r="68" spans="1:7" ht="12.75">
      <c r="A68" s="4" t="s">
        <v>56</v>
      </c>
      <c r="B68" s="5" t="s">
        <v>174</v>
      </c>
      <c r="C68" s="6"/>
      <c r="D68" s="5">
        <f>D69</f>
        <v>2280</v>
      </c>
      <c r="E68" s="5">
        <f>E69</f>
        <v>1745</v>
      </c>
      <c r="F68" s="5">
        <f>F69</f>
        <v>2102</v>
      </c>
      <c r="G68"/>
    </row>
    <row r="69" spans="1:7" ht="12.75">
      <c r="A69" s="4"/>
      <c r="B69" s="6" t="s">
        <v>141</v>
      </c>
      <c r="C69" s="6"/>
      <c r="D69" s="6">
        <v>2280</v>
      </c>
      <c r="E69" s="6">
        <v>1745</v>
      </c>
      <c r="F69" s="6">
        <v>2102</v>
      </c>
      <c r="G69"/>
    </row>
    <row r="70" spans="1:7" ht="12.75">
      <c r="A70" s="4" t="s">
        <v>84</v>
      </c>
      <c r="B70" s="5" t="s">
        <v>175</v>
      </c>
      <c r="C70" s="6"/>
      <c r="D70" s="5">
        <f>D71</f>
        <v>424</v>
      </c>
      <c r="E70" s="5">
        <f>E71</f>
        <v>445</v>
      </c>
      <c r="F70" s="5">
        <f>F71</f>
        <v>449</v>
      </c>
      <c r="G70"/>
    </row>
    <row r="71" spans="1:7" ht="12.75">
      <c r="A71" s="4"/>
      <c r="B71" s="6" t="s">
        <v>141</v>
      </c>
      <c r="C71" s="6"/>
      <c r="D71" s="6">
        <v>424</v>
      </c>
      <c r="E71" s="6">
        <v>445</v>
      </c>
      <c r="F71" s="6">
        <v>449</v>
      </c>
      <c r="G71"/>
    </row>
    <row r="72" spans="1:7" ht="12.75">
      <c r="A72" s="35"/>
      <c r="B72" s="36" t="s">
        <v>176</v>
      </c>
      <c r="C72" s="36">
        <v>4</v>
      </c>
      <c r="D72" s="36">
        <f>SUM(D73:D75)</f>
        <v>17510</v>
      </c>
      <c r="E72" s="36">
        <f>SUM(E73:E75)</f>
        <v>17032</v>
      </c>
      <c r="F72" s="36">
        <f>SUM(F73:F75)</f>
        <v>16768</v>
      </c>
      <c r="G72"/>
    </row>
    <row r="73" spans="1:7" ht="12.75">
      <c r="A73" s="35"/>
      <c r="B73" s="37" t="s">
        <v>42</v>
      </c>
      <c r="C73" s="37"/>
      <c r="D73" s="37">
        <f aca="true" t="shared" si="1" ref="D73:F74">D65</f>
        <v>9759</v>
      </c>
      <c r="E73" s="37">
        <f t="shared" si="1"/>
        <v>9834</v>
      </c>
      <c r="F73" s="37">
        <f t="shared" si="1"/>
        <v>9156</v>
      </c>
      <c r="G73"/>
    </row>
    <row r="74" spans="1:7" ht="12.75">
      <c r="A74" s="35"/>
      <c r="B74" s="37" t="s">
        <v>43</v>
      </c>
      <c r="C74" s="37"/>
      <c r="D74" s="37">
        <f t="shared" si="1"/>
        <v>2897</v>
      </c>
      <c r="E74" s="37">
        <f t="shared" si="1"/>
        <v>2953</v>
      </c>
      <c r="F74" s="37">
        <f t="shared" si="1"/>
        <v>2716</v>
      </c>
      <c r="G74"/>
    </row>
    <row r="75" spans="1:7" ht="12.75">
      <c r="A75" s="35"/>
      <c r="B75" s="37" t="s">
        <v>143</v>
      </c>
      <c r="C75" s="37"/>
      <c r="D75" s="37">
        <f>D71+D69+D67</f>
        <v>4854</v>
      </c>
      <c r="E75" s="37">
        <f>E71+E69+E67</f>
        <v>4245</v>
      </c>
      <c r="F75" s="37">
        <f>F71+F69+F67</f>
        <v>4896</v>
      </c>
      <c r="G75"/>
    </row>
    <row r="76" spans="1:7" ht="12.75">
      <c r="A76" s="4" t="s">
        <v>21</v>
      </c>
      <c r="B76" s="5" t="s">
        <v>177</v>
      </c>
      <c r="C76" s="6"/>
      <c r="D76" s="6"/>
      <c r="E76" s="6"/>
      <c r="F76" s="6"/>
      <c r="G76"/>
    </row>
    <row r="77" spans="1:7" ht="12.75">
      <c r="A77" s="4" t="s">
        <v>54</v>
      </c>
      <c r="B77" s="5" t="s">
        <v>178</v>
      </c>
      <c r="C77" s="5">
        <v>17</v>
      </c>
      <c r="D77" s="5">
        <f>SUM(D78:D80)</f>
        <v>79893</v>
      </c>
      <c r="E77" s="5">
        <f>SUM(E78:E80)</f>
        <v>88940</v>
      </c>
      <c r="F77" s="5">
        <f>SUM(F78:F80)</f>
        <v>73950</v>
      </c>
      <c r="G77"/>
    </row>
    <row r="78" spans="1:7" ht="12.75">
      <c r="A78" s="4"/>
      <c r="B78" s="6" t="s">
        <v>42</v>
      </c>
      <c r="C78" s="6"/>
      <c r="D78" s="6">
        <v>54152</v>
      </c>
      <c r="E78" s="6">
        <v>57335</v>
      </c>
      <c r="F78" s="6">
        <v>47478</v>
      </c>
      <c r="G78"/>
    </row>
    <row r="79" spans="1:7" ht="12.75">
      <c r="A79" s="4"/>
      <c r="B79" s="6" t="s">
        <v>43</v>
      </c>
      <c r="C79" s="6"/>
      <c r="D79" s="6">
        <v>16216</v>
      </c>
      <c r="E79" s="6">
        <v>17142</v>
      </c>
      <c r="F79" s="6">
        <v>14207</v>
      </c>
      <c r="G79"/>
    </row>
    <row r="80" spans="1:7" ht="12.75">
      <c r="A80" s="4"/>
      <c r="B80" s="6" t="s">
        <v>143</v>
      </c>
      <c r="C80" s="6"/>
      <c r="D80" s="6">
        <v>9525</v>
      </c>
      <c r="E80" s="6">
        <v>14463</v>
      </c>
      <c r="F80" s="6">
        <v>12265</v>
      </c>
      <c r="G80"/>
    </row>
    <row r="81" spans="1:7" ht="12.75">
      <c r="A81" s="4" t="s">
        <v>56</v>
      </c>
      <c r="B81" s="5" t="s">
        <v>179</v>
      </c>
      <c r="C81" s="5">
        <v>3</v>
      </c>
      <c r="D81" s="5">
        <f>SUM(D82:D84)</f>
        <v>7303</v>
      </c>
      <c r="E81" s="5">
        <f>SUM(E82:E84)</f>
        <v>7298</v>
      </c>
      <c r="F81" s="5">
        <f>SUM(F82:F84)</f>
        <v>9510</v>
      </c>
      <c r="G81"/>
    </row>
    <row r="82" spans="1:7" ht="12.75">
      <c r="A82" s="4"/>
      <c r="B82" s="6" t="s">
        <v>42</v>
      </c>
      <c r="C82" s="6"/>
      <c r="D82" s="6">
        <v>5576</v>
      </c>
      <c r="E82" s="6">
        <v>5586</v>
      </c>
      <c r="F82" s="6">
        <v>7298</v>
      </c>
      <c r="G82"/>
    </row>
    <row r="83" spans="1:7" ht="12.75">
      <c r="A83" s="4"/>
      <c r="B83" s="6" t="s">
        <v>43</v>
      </c>
      <c r="C83" s="6"/>
      <c r="D83" s="6">
        <v>1631</v>
      </c>
      <c r="E83" s="6">
        <v>1637</v>
      </c>
      <c r="F83" s="6">
        <v>2116</v>
      </c>
      <c r="G83"/>
    </row>
    <row r="84" spans="1:7" ht="12.75">
      <c r="A84" s="4"/>
      <c r="B84" s="6" t="s">
        <v>143</v>
      </c>
      <c r="C84" s="6"/>
      <c r="D84" s="6">
        <v>96</v>
      </c>
      <c r="E84" s="6">
        <v>75</v>
      </c>
      <c r="F84" s="6">
        <v>96</v>
      </c>
      <c r="G84"/>
    </row>
    <row r="85" spans="1:7" ht="12.75">
      <c r="A85" s="4" t="s">
        <v>84</v>
      </c>
      <c r="B85" s="5" t="s">
        <v>180</v>
      </c>
      <c r="C85" s="5">
        <v>3</v>
      </c>
      <c r="D85" s="5">
        <f>SUM(D86:D88)</f>
        <v>16459</v>
      </c>
      <c r="E85" s="5">
        <f>SUM(E86:E88)</f>
        <v>15888</v>
      </c>
      <c r="F85" s="5">
        <f>SUM(F86:F88)</f>
        <v>15635</v>
      </c>
      <c r="G85"/>
    </row>
    <row r="86" spans="1:7" ht="12.75">
      <c r="A86" s="4"/>
      <c r="B86" s="6" t="s">
        <v>42</v>
      </c>
      <c r="C86" s="6"/>
      <c r="D86" s="6">
        <v>4253</v>
      </c>
      <c r="E86" s="6">
        <v>4366</v>
      </c>
      <c r="F86" s="6">
        <v>4313</v>
      </c>
      <c r="G86"/>
    </row>
    <row r="87" spans="1:7" ht="12.75">
      <c r="A87" s="4"/>
      <c r="B87" s="6" t="s">
        <v>43</v>
      </c>
      <c r="C87" s="6"/>
      <c r="D87" s="6">
        <v>1214</v>
      </c>
      <c r="E87" s="6">
        <v>1247</v>
      </c>
      <c r="F87" s="6">
        <v>1084</v>
      </c>
      <c r="G87"/>
    </row>
    <row r="88" spans="1:7" ht="12.75">
      <c r="A88" s="4"/>
      <c r="B88" s="6" t="s">
        <v>143</v>
      </c>
      <c r="C88" s="6"/>
      <c r="D88" s="6">
        <v>10992</v>
      </c>
      <c r="E88" s="6">
        <v>10275</v>
      </c>
      <c r="F88" s="6">
        <v>10238</v>
      </c>
      <c r="G88"/>
    </row>
    <row r="89" spans="1:7" ht="12.75">
      <c r="A89" s="4" t="s">
        <v>86</v>
      </c>
      <c r="B89" s="5" t="s">
        <v>175</v>
      </c>
      <c r="C89" s="5">
        <v>2</v>
      </c>
      <c r="D89" s="5">
        <f>SUM(D90:D92)</f>
        <v>10974</v>
      </c>
      <c r="E89" s="5">
        <f>SUM(E90:E92)</f>
        <v>12349</v>
      </c>
      <c r="F89" s="5">
        <f>SUM(F90:F92)</f>
        <v>11771</v>
      </c>
      <c r="G89"/>
    </row>
    <row r="90" spans="1:7" ht="12.75">
      <c r="A90" s="4"/>
      <c r="B90" s="6" t="s">
        <v>42</v>
      </c>
      <c r="C90" s="6"/>
      <c r="D90" s="6">
        <v>2836</v>
      </c>
      <c r="E90" s="6">
        <v>2931</v>
      </c>
      <c r="F90" s="6">
        <v>2767</v>
      </c>
      <c r="G90"/>
    </row>
    <row r="91" spans="1:7" ht="12.75">
      <c r="A91" s="4"/>
      <c r="B91" s="6" t="s">
        <v>43</v>
      </c>
      <c r="C91" s="6"/>
      <c r="D91" s="6">
        <v>810</v>
      </c>
      <c r="E91" s="6">
        <v>845</v>
      </c>
      <c r="F91" s="6">
        <v>687</v>
      </c>
      <c r="G91"/>
    </row>
    <row r="92" spans="1:7" ht="12.75">
      <c r="A92" s="4"/>
      <c r="B92" s="6" t="s">
        <v>143</v>
      </c>
      <c r="C92" s="6"/>
      <c r="D92" s="6">
        <v>7328</v>
      </c>
      <c r="E92" s="6">
        <v>8573</v>
      </c>
      <c r="F92" s="6">
        <v>8317</v>
      </c>
      <c r="G92"/>
    </row>
    <row r="93" spans="1:7" ht="12.75">
      <c r="A93" s="35"/>
      <c r="B93" s="36" t="s">
        <v>181</v>
      </c>
      <c r="C93" s="36">
        <v>25</v>
      </c>
      <c r="D93" s="36">
        <f>SUM(D94:D96)</f>
        <v>114629</v>
      </c>
      <c r="E93" s="36">
        <f>SUM(E94:E96)</f>
        <v>124475</v>
      </c>
      <c r="F93" s="36">
        <f>SUM(F94:F96)</f>
        <v>110866</v>
      </c>
      <c r="G93"/>
    </row>
    <row r="94" spans="1:7" ht="12.75">
      <c r="A94" s="35"/>
      <c r="B94" s="37" t="s">
        <v>42</v>
      </c>
      <c r="C94" s="37"/>
      <c r="D94" s="37">
        <f aca="true" t="shared" si="2" ref="D94:F96">D90+D86+D82+D78</f>
        <v>66817</v>
      </c>
      <c r="E94" s="37">
        <f t="shared" si="2"/>
        <v>70218</v>
      </c>
      <c r="F94" s="37">
        <f t="shared" si="2"/>
        <v>61856</v>
      </c>
      <c r="G94"/>
    </row>
    <row r="95" spans="1:7" ht="12.75">
      <c r="A95" s="35"/>
      <c r="B95" s="37" t="s">
        <v>43</v>
      </c>
      <c r="C95" s="37"/>
      <c r="D95" s="37">
        <f t="shared" si="2"/>
        <v>19871</v>
      </c>
      <c r="E95" s="37">
        <f t="shared" si="2"/>
        <v>20871</v>
      </c>
      <c r="F95" s="37">
        <f t="shared" si="2"/>
        <v>18094</v>
      </c>
      <c r="G95"/>
    </row>
    <row r="96" spans="1:7" ht="12.75">
      <c r="A96" s="35"/>
      <c r="B96" s="37" t="s">
        <v>143</v>
      </c>
      <c r="C96" s="37"/>
      <c r="D96" s="37">
        <f t="shared" si="2"/>
        <v>27941</v>
      </c>
      <c r="E96" s="37">
        <f t="shared" si="2"/>
        <v>33386</v>
      </c>
      <c r="F96" s="37">
        <f t="shared" si="2"/>
        <v>30916</v>
      </c>
      <c r="G96"/>
    </row>
    <row r="97" spans="1:7" ht="12.75">
      <c r="A97" s="4"/>
      <c r="B97" s="6"/>
      <c r="C97" s="6"/>
      <c r="D97" s="6"/>
      <c r="E97" s="6"/>
      <c r="F97" s="6"/>
      <c r="G97"/>
    </row>
    <row r="98" spans="1:7" ht="12.75">
      <c r="A98" s="4"/>
      <c r="B98" s="6"/>
      <c r="C98" s="6"/>
      <c r="D98" s="6"/>
      <c r="E98" s="6"/>
      <c r="F98" s="6"/>
      <c r="G98"/>
    </row>
    <row r="99" spans="1:7" ht="12.75">
      <c r="A99" s="4" t="s">
        <v>23</v>
      </c>
      <c r="B99" s="5" t="s">
        <v>182</v>
      </c>
      <c r="C99" s="6"/>
      <c r="D99" s="6"/>
      <c r="E99" s="6"/>
      <c r="F99" s="6"/>
      <c r="G99"/>
    </row>
    <row r="100" spans="1:7" ht="12.75">
      <c r="A100" s="4" t="s">
        <v>54</v>
      </c>
      <c r="B100" s="5" t="s">
        <v>183</v>
      </c>
      <c r="C100" s="5">
        <v>7</v>
      </c>
      <c r="D100" s="5">
        <f>SUM(D101:D103)</f>
        <v>11795</v>
      </c>
      <c r="E100" s="5">
        <f>SUM(E101:E103)</f>
        <v>11919</v>
      </c>
      <c r="F100" s="5">
        <f>SUM(F101:F103)</f>
        <v>12446</v>
      </c>
      <c r="G100"/>
    </row>
    <row r="101" spans="1:7" ht="12.75">
      <c r="A101" s="4"/>
      <c r="B101" s="6" t="s">
        <v>42</v>
      </c>
      <c r="C101" s="6"/>
      <c r="D101" s="6">
        <v>9215</v>
      </c>
      <c r="E101" s="6">
        <v>9074</v>
      </c>
      <c r="F101" s="6">
        <v>8717</v>
      </c>
      <c r="G101"/>
    </row>
    <row r="102" spans="1:7" ht="12.75">
      <c r="A102" s="4"/>
      <c r="B102" s="6" t="s">
        <v>43</v>
      </c>
      <c r="C102" s="6"/>
      <c r="D102" s="6">
        <v>2580</v>
      </c>
      <c r="E102" s="6">
        <v>2688</v>
      </c>
      <c r="F102" s="6">
        <v>2529</v>
      </c>
      <c r="G102"/>
    </row>
    <row r="103" spans="1:7" ht="12.75">
      <c r="A103" s="4"/>
      <c r="B103" s="6" t="s">
        <v>143</v>
      </c>
      <c r="C103" s="6"/>
      <c r="D103" s="6">
        <v>0</v>
      </c>
      <c r="E103" s="6">
        <v>157</v>
      </c>
      <c r="F103" s="6">
        <v>1200</v>
      </c>
      <c r="G103"/>
    </row>
    <row r="104" spans="1:7" ht="12.75">
      <c r="A104" s="4" t="s">
        <v>56</v>
      </c>
      <c r="B104" s="5" t="s">
        <v>184</v>
      </c>
      <c r="C104" s="6"/>
      <c r="D104" s="5">
        <f>D105</f>
        <v>3002</v>
      </c>
      <c r="E104" s="5">
        <f>E105</f>
        <v>3622</v>
      </c>
      <c r="F104" s="5">
        <f>F105</f>
        <v>2652</v>
      </c>
      <c r="G104"/>
    </row>
    <row r="105" spans="1:7" ht="12.75">
      <c r="A105" s="4"/>
      <c r="B105" s="6" t="s">
        <v>141</v>
      </c>
      <c r="C105" s="6"/>
      <c r="D105" s="6">
        <v>3002</v>
      </c>
      <c r="E105" s="6">
        <v>3622</v>
      </c>
      <c r="F105" s="6">
        <v>2652</v>
      </c>
      <c r="G105"/>
    </row>
    <row r="106" spans="1:7" ht="12.75">
      <c r="A106" s="38" t="s">
        <v>84</v>
      </c>
      <c r="B106" s="6" t="s">
        <v>185</v>
      </c>
      <c r="C106" s="5">
        <v>1</v>
      </c>
      <c r="D106" s="5"/>
      <c r="E106" s="5"/>
      <c r="F106" s="5">
        <f>SUM(F107:F109)</f>
        <v>3177</v>
      </c>
      <c r="G106"/>
    </row>
    <row r="107" spans="1:7" ht="12.75">
      <c r="A107" s="4"/>
      <c r="B107" s="6" t="s">
        <v>42</v>
      </c>
      <c r="C107" s="6"/>
      <c r="D107" s="6"/>
      <c r="E107" s="6"/>
      <c r="F107" s="6">
        <v>2293</v>
      </c>
      <c r="G107"/>
    </row>
    <row r="108" spans="1:7" ht="12.75">
      <c r="A108" s="4"/>
      <c r="B108" s="6" t="s">
        <v>43</v>
      </c>
      <c r="C108" s="6"/>
      <c r="D108" s="6"/>
      <c r="E108" s="6"/>
      <c r="F108" s="6">
        <v>684</v>
      </c>
      <c r="G108"/>
    </row>
    <row r="109" spans="1:7" ht="12.75">
      <c r="A109" s="4"/>
      <c r="B109" s="6" t="s">
        <v>143</v>
      </c>
      <c r="C109" s="6"/>
      <c r="D109" s="6"/>
      <c r="E109" s="6"/>
      <c r="F109" s="6">
        <v>200</v>
      </c>
      <c r="G109"/>
    </row>
    <row r="110" spans="1:7" ht="12.75">
      <c r="A110" s="35"/>
      <c r="B110" s="36" t="s">
        <v>186</v>
      </c>
      <c r="C110" s="36">
        <v>6</v>
      </c>
      <c r="D110" s="36">
        <f>SUM(D111:D113)</f>
        <v>14797</v>
      </c>
      <c r="E110" s="36">
        <f>SUM(E111:E113)</f>
        <v>15541</v>
      </c>
      <c r="F110" s="36">
        <f>SUM(F100+F104+F106)</f>
        <v>18275</v>
      </c>
      <c r="G110"/>
    </row>
    <row r="111" spans="1:7" ht="12.75">
      <c r="A111" s="35"/>
      <c r="B111" s="37" t="s">
        <v>42</v>
      </c>
      <c r="C111" s="37"/>
      <c r="D111" s="37">
        <f>D101</f>
        <v>9215</v>
      </c>
      <c r="E111" s="37">
        <f>E101</f>
        <v>9074</v>
      </c>
      <c r="F111" s="37">
        <f>SUM(F101+F107)</f>
        <v>11010</v>
      </c>
      <c r="G111"/>
    </row>
    <row r="112" spans="1:7" ht="12.75">
      <c r="A112" s="35"/>
      <c r="B112" s="37" t="s">
        <v>43</v>
      </c>
      <c r="C112" s="37"/>
      <c r="D112" s="37">
        <f>D102</f>
        <v>2580</v>
      </c>
      <c r="E112" s="37">
        <f>E102</f>
        <v>2688</v>
      </c>
      <c r="F112" s="37">
        <f>SUM(F102+F108)</f>
        <v>3213</v>
      </c>
      <c r="G112"/>
    </row>
    <row r="113" spans="1:7" ht="12.75">
      <c r="A113" s="35"/>
      <c r="B113" s="37" t="s">
        <v>143</v>
      </c>
      <c r="C113" s="37"/>
      <c r="D113" s="37">
        <f>D105+D103</f>
        <v>3002</v>
      </c>
      <c r="E113" s="37">
        <f>E105+E103</f>
        <v>3779</v>
      </c>
      <c r="F113" s="37">
        <f>SUM(F103+F105+F109)</f>
        <v>4052</v>
      </c>
      <c r="G113"/>
    </row>
    <row r="114" spans="1:7" ht="12.75">
      <c r="A114" s="41"/>
      <c r="B114" s="42"/>
      <c r="C114" s="42"/>
      <c r="D114" s="42"/>
      <c r="E114" s="42"/>
      <c r="F114" s="42"/>
      <c r="G114"/>
    </row>
    <row r="115" spans="1:7" ht="12.75">
      <c r="A115" s="41"/>
      <c r="B115" s="42"/>
      <c r="C115" s="42"/>
      <c r="D115" s="42"/>
      <c r="E115" s="42"/>
      <c r="F115" s="42"/>
      <c r="G115"/>
    </row>
    <row r="116" spans="1:7" ht="12.75">
      <c r="A116" s="41"/>
      <c r="B116" s="42"/>
      <c r="C116" s="42"/>
      <c r="D116" s="42"/>
      <c r="E116" s="42"/>
      <c r="F116" s="42"/>
      <c r="G116"/>
    </row>
    <row r="117" spans="1:7" ht="12.75">
      <c r="A117" s="4"/>
      <c r="B117" s="6"/>
      <c r="C117" s="6"/>
      <c r="D117" s="6"/>
      <c r="E117" s="6"/>
      <c r="F117" s="6"/>
      <c r="G117"/>
    </row>
    <row r="118" spans="1:7" ht="12.75">
      <c r="A118" s="39"/>
      <c r="B118" s="34" t="s">
        <v>187</v>
      </c>
      <c r="C118" s="34">
        <v>73</v>
      </c>
      <c r="D118" s="34">
        <f>SUM(D119:D121)</f>
        <v>362139</v>
      </c>
      <c r="E118" s="34">
        <f>SUM(E119:E121)</f>
        <v>367598</v>
      </c>
      <c r="F118" s="34">
        <f>SUM(F119:F121)</f>
        <v>347957</v>
      </c>
      <c r="G118"/>
    </row>
    <row r="119" spans="1:7" ht="12.75">
      <c r="A119" s="39"/>
      <c r="B119" s="34" t="s">
        <v>42</v>
      </c>
      <c r="C119" s="40"/>
      <c r="D119" s="34">
        <f aca="true" t="shared" si="3" ref="D119:F121">D111+D94+D73+D60</f>
        <v>177715</v>
      </c>
      <c r="E119" s="34">
        <f t="shared" si="3"/>
        <v>174892</v>
      </c>
      <c r="F119" s="34">
        <f t="shared" si="3"/>
        <v>166184</v>
      </c>
      <c r="G119"/>
    </row>
    <row r="120" spans="1:7" ht="12.75">
      <c r="A120" s="39"/>
      <c r="B120" s="34" t="s">
        <v>43</v>
      </c>
      <c r="C120" s="40"/>
      <c r="D120" s="34">
        <f t="shared" si="3"/>
        <v>52222</v>
      </c>
      <c r="E120" s="34">
        <f t="shared" si="3"/>
        <v>51980</v>
      </c>
      <c r="F120" s="34">
        <f t="shared" si="3"/>
        <v>48621</v>
      </c>
      <c r="G120"/>
    </row>
    <row r="121" spans="1:7" ht="12.75">
      <c r="A121" s="39"/>
      <c r="B121" s="34" t="s">
        <v>143</v>
      </c>
      <c r="C121" s="40"/>
      <c r="D121" s="34">
        <f t="shared" si="3"/>
        <v>132202</v>
      </c>
      <c r="E121" s="34">
        <f t="shared" si="3"/>
        <v>140726</v>
      </c>
      <c r="F121" s="34">
        <f t="shared" si="3"/>
        <v>133152</v>
      </c>
      <c r="G121"/>
    </row>
  </sheetData>
  <sheetProtection/>
  <mergeCells count="2">
    <mergeCell ref="A1:F1"/>
    <mergeCell ref="A2:F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  <rowBreaks count="2" manualBreakCount="2">
    <brk id="52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showGridLines="0" zoomScalePageLayoutView="0" workbookViewId="0" topLeftCell="B28">
      <selection activeCell="B20" sqref="B20"/>
    </sheetView>
  </sheetViews>
  <sheetFormatPr defaultColWidth="11.7109375" defaultRowHeight="12.75"/>
  <cols>
    <col min="1" max="1" width="5.7109375" style="9" customWidth="1"/>
    <col min="2" max="2" width="40.8515625" style="1" customWidth="1"/>
    <col min="3" max="5" width="14.7109375" style="1" customWidth="1"/>
    <col min="6" max="6" width="9.7109375" style="10" customWidth="1"/>
    <col min="7" max="16384" width="11.7109375" style="1" customWidth="1"/>
  </cols>
  <sheetData>
    <row r="1" spans="2:5" ht="12.75">
      <c r="B1" s="57" t="s">
        <v>263</v>
      </c>
      <c r="C1" s="57"/>
      <c r="D1" s="57"/>
      <c r="E1" s="57"/>
    </row>
    <row r="2" spans="2:5" ht="12.75">
      <c r="B2" s="57" t="s">
        <v>267</v>
      </c>
      <c r="C2" s="57"/>
      <c r="D2" s="57"/>
      <c r="E2" s="57"/>
    </row>
    <row r="4" spans="4:6" ht="12.75">
      <c r="D4" s="1" t="s">
        <v>0</v>
      </c>
      <c r="E4" s="1" t="s">
        <v>188</v>
      </c>
      <c r="F4"/>
    </row>
    <row r="5" spans="1:6" ht="25.5">
      <c r="A5" s="2" t="s">
        <v>2</v>
      </c>
      <c r="B5" s="3" t="s">
        <v>189</v>
      </c>
      <c r="C5" s="2" t="s">
        <v>4</v>
      </c>
      <c r="D5" s="2" t="s">
        <v>40</v>
      </c>
      <c r="E5" s="2" t="s">
        <v>6</v>
      </c>
      <c r="F5"/>
    </row>
    <row r="6" spans="1:6" ht="12.75">
      <c r="A6" s="4" t="s">
        <v>14</v>
      </c>
      <c r="B6" s="5" t="s">
        <v>45</v>
      </c>
      <c r="C6" s="6"/>
      <c r="D6" s="18"/>
      <c r="E6" s="6"/>
      <c r="F6"/>
    </row>
    <row r="7" spans="1:6" ht="12.75">
      <c r="A7" s="4" t="s">
        <v>54</v>
      </c>
      <c r="B7" s="5" t="s">
        <v>189</v>
      </c>
      <c r="C7" s="6"/>
      <c r="D7" s="18"/>
      <c r="E7" s="6"/>
      <c r="F7"/>
    </row>
    <row r="8" spans="1:6" ht="12.75">
      <c r="A8" s="4"/>
      <c r="B8" s="6" t="s">
        <v>190</v>
      </c>
      <c r="C8" s="6">
        <v>500</v>
      </c>
      <c r="D8" s="6">
        <v>871</v>
      </c>
      <c r="E8" s="6">
        <v>880</v>
      </c>
      <c r="F8"/>
    </row>
    <row r="9" spans="1:6" ht="12.75">
      <c r="A9" s="4"/>
      <c r="B9" s="6" t="s">
        <v>191</v>
      </c>
      <c r="C9" s="6">
        <v>860</v>
      </c>
      <c r="D9" s="6">
        <v>855</v>
      </c>
      <c r="E9" s="6">
        <v>860</v>
      </c>
      <c r="F9"/>
    </row>
    <row r="10" spans="1:6" ht="12.75">
      <c r="A10" s="4"/>
      <c r="B10" s="6" t="s">
        <v>192</v>
      </c>
      <c r="C10" s="6">
        <v>1500</v>
      </c>
      <c r="D10" s="6">
        <v>1392</v>
      </c>
      <c r="E10" s="6">
        <v>1500</v>
      </c>
      <c r="F10"/>
    </row>
    <row r="11" spans="1:6" ht="12.75">
      <c r="A11" s="4"/>
      <c r="B11" s="6" t="s">
        <v>193</v>
      </c>
      <c r="C11" s="6">
        <v>1700</v>
      </c>
      <c r="D11" s="6">
        <v>1700</v>
      </c>
      <c r="E11" s="6">
        <v>1700</v>
      </c>
      <c r="F11"/>
    </row>
    <row r="12" spans="1:6" ht="12.75">
      <c r="A12" s="4"/>
      <c r="B12" s="36" t="s">
        <v>13</v>
      </c>
      <c r="C12" s="36">
        <f>SUM(C8:C11)</f>
        <v>4560</v>
      </c>
      <c r="D12" s="36">
        <f>SUM(D8:D11)</f>
        <v>4818</v>
      </c>
      <c r="E12" s="36">
        <f>SUM(E8:E11)</f>
        <v>4940</v>
      </c>
      <c r="F12"/>
    </row>
    <row r="13" spans="1:6" ht="12.75">
      <c r="A13" s="4"/>
      <c r="B13" s="43"/>
      <c r="C13" s="43"/>
      <c r="D13" s="43"/>
      <c r="E13" s="43"/>
      <c r="F13"/>
    </row>
    <row r="14" spans="1:6" ht="12.75">
      <c r="A14" s="4" t="s">
        <v>56</v>
      </c>
      <c r="B14" s="5" t="s">
        <v>194</v>
      </c>
      <c r="C14" s="6"/>
      <c r="D14" s="6"/>
      <c r="E14" s="6"/>
      <c r="F14"/>
    </row>
    <row r="15" spans="1:6" ht="12.75">
      <c r="A15" s="4"/>
      <c r="B15" s="6" t="s">
        <v>195</v>
      </c>
      <c r="C15" s="6">
        <v>3200</v>
      </c>
      <c r="D15" s="6">
        <v>3941</v>
      </c>
      <c r="E15" s="6">
        <v>3300</v>
      </c>
      <c r="F15"/>
    </row>
    <row r="16" spans="1:6" ht="12.75">
      <c r="A16" s="4"/>
      <c r="B16" s="6" t="s">
        <v>196</v>
      </c>
      <c r="C16" s="6">
        <v>4600</v>
      </c>
      <c r="D16" s="6">
        <v>3636</v>
      </c>
      <c r="E16" s="6">
        <v>4700</v>
      </c>
      <c r="F16"/>
    </row>
    <row r="17" spans="1:6" ht="12.75">
      <c r="A17" s="4"/>
      <c r="B17" s="6" t="s">
        <v>197</v>
      </c>
      <c r="C17" s="6">
        <v>1363</v>
      </c>
      <c r="D17" s="6">
        <v>846</v>
      </c>
      <c r="E17" s="6"/>
      <c r="F17"/>
    </row>
    <row r="18" spans="1:6" ht="12.75">
      <c r="A18" s="4"/>
      <c r="B18" s="6" t="s">
        <v>198</v>
      </c>
      <c r="C18" s="6">
        <v>494</v>
      </c>
      <c r="D18" s="6">
        <v>307</v>
      </c>
      <c r="E18" s="6">
        <v>610</v>
      </c>
      <c r="F18"/>
    </row>
    <row r="19" spans="1:6" ht="12.75">
      <c r="A19" s="4"/>
      <c r="B19" s="6" t="s">
        <v>199</v>
      </c>
      <c r="C19" s="19">
        <v>200</v>
      </c>
      <c r="D19" s="6">
        <v>145</v>
      </c>
      <c r="E19" s="6">
        <v>200</v>
      </c>
      <c r="F19"/>
    </row>
    <row r="20" spans="1:6" ht="12.75">
      <c r="A20" s="4"/>
      <c r="B20" s="6" t="s">
        <v>200</v>
      </c>
      <c r="C20" s="6">
        <v>1000</v>
      </c>
      <c r="D20" s="6">
        <v>1000</v>
      </c>
      <c r="E20" s="6">
        <v>1000</v>
      </c>
      <c r="F20"/>
    </row>
    <row r="21" spans="1:6" ht="12.75">
      <c r="A21" s="4"/>
      <c r="B21" s="6" t="s">
        <v>201</v>
      </c>
      <c r="C21" s="6">
        <v>200</v>
      </c>
      <c r="D21" s="6">
        <v>200</v>
      </c>
      <c r="E21" s="6">
        <v>200</v>
      </c>
      <c r="F21"/>
    </row>
    <row r="22" spans="1:6" ht="12.75">
      <c r="A22" s="4"/>
      <c r="B22" s="6" t="s">
        <v>202</v>
      </c>
      <c r="C22" s="6">
        <v>100</v>
      </c>
      <c r="D22" s="6">
        <v>100</v>
      </c>
      <c r="E22" s="6">
        <v>100</v>
      </c>
      <c r="F22"/>
    </row>
    <row r="23" spans="1:6" ht="12.75">
      <c r="A23" s="4"/>
      <c r="B23" s="6" t="s">
        <v>203</v>
      </c>
      <c r="C23" s="6">
        <v>70</v>
      </c>
      <c r="D23" s="6">
        <v>70</v>
      </c>
      <c r="E23" s="6">
        <v>80</v>
      </c>
      <c r="F23"/>
    </row>
    <row r="24" spans="1:6" ht="12.75">
      <c r="A24" s="4"/>
      <c r="B24" s="6" t="s">
        <v>204</v>
      </c>
      <c r="C24" s="6">
        <v>310</v>
      </c>
      <c r="D24" s="6">
        <v>100</v>
      </c>
      <c r="E24" s="6">
        <v>200</v>
      </c>
      <c r="F24"/>
    </row>
    <row r="25" spans="1:6" ht="12.75">
      <c r="A25" s="4"/>
      <c r="B25" s="6" t="s">
        <v>205</v>
      </c>
      <c r="C25" s="6"/>
      <c r="D25" s="6"/>
      <c r="E25" s="6">
        <v>300</v>
      </c>
      <c r="F25"/>
    </row>
    <row r="26" spans="1:6" ht="12.75">
      <c r="A26" s="4"/>
      <c r="B26" s="30" t="s">
        <v>257</v>
      </c>
      <c r="C26" s="6"/>
      <c r="D26" s="6">
        <v>100</v>
      </c>
      <c r="E26" s="6">
        <v>100</v>
      </c>
      <c r="F26"/>
    </row>
    <row r="27" spans="1:6" ht="12.75">
      <c r="A27" s="4"/>
      <c r="B27" s="6" t="s">
        <v>206</v>
      </c>
      <c r="C27" s="6"/>
      <c r="D27" s="6">
        <v>200</v>
      </c>
      <c r="E27" s="6">
        <v>200</v>
      </c>
      <c r="F27"/>
    </row>
    <row r="28" spans="1:6" ht="12.75">
      <c r="A28" s="4"/>
      <c r="B28" s="6" t="s">
        <v>207</v>
      </c>
      <c r="C28" s="6"/>
      <c r="D28" s="6">
        <v>110</v>
      </c>
      <c r="E28" s="6"/>
      <c r="F28"/>
    </row>
    <row r="29" spans="1:6" ht="12.75">
      <c r="A29" s="4"/>
      <c r="B29" s="6" t="s">
        <v>208</v>
      </c>
      <c r="C29" s="6"/>
      <c r="D29" s="6">
        <v>30</v>
      </c>
      <c r="E29" s="6">
        <v>50</v>
      </c>
      <c r="F29"/>
    </row>
    <row r="30" spans="1:6" ht="12.75">
      <c r="A30" s="4"/>
      <c r="B30" s="30" t="s">
        <v>258</v>
      </c>
      <c r="C30" s="6">
        <v>500</v>
      </c>
      <c r="D30" s="6"/>
      <c r="E30" s="6">
        <v>500</v>
      </c>
      <c r="F30"/>
    </row>
    <row r="31" spans="1:6" ht="12.75">
      <c r="A31" s="4"/>
      <c r="B31" s="36" t="s">
        <v>13</v>
      </c>
      <c r="C31" s="36">
        <f>SUM(C15:C30)</f>
        <v>12037</v>
      </c>
      <c r="D31" s="36">
        <f>SUM(D15:D30)</f>
        <v>10785</v>
      </c>
      <c r="E31" s="36">
        <f>SUM(E15:E30)</f>
        <v>11540</v>
      </c>
      <c r="F31"/>
    </row>
    <row r="32" spans="1:6" ht="12.75">
      <c r="A32" s="4"/>
      <c r="B32" s="36" t="s">
        <v>209</v>
      </c>
      <c r="C32" s="36">
        <f>C31+C12</f>
        <v>16597</v>
      </c>
      <c r="D32" s="36">
        <f>D31+D12</f>
        <v>15603</v>
      </c>
      <c r="E32" s="36">
        <f>E31+E12</f>
        <v>16480</v>
      </c>
      <c r="F32"/>
    </row>
    <row r="33" spans="1:6" ht="12.75">
      <c r="A33" s="4"/>
      <c r="B33" s="43"/>
      <c r="C33" s="43"/>
      <c r="D33" s="43"/>
      <c r="E33" s="43"/>
      <c r="F33"/>
    </row>
    <row r="34" spans="1:6" ht="12.75">
      <c r="A34" s="4" t="s">
        <v>21</v>
      </c>
      <c r="B34" s="5" t="s">
        <v>210</v>
      </c>
      <c r="C34" s="6"/>
      <c r="D34" s="6"/>
      <c r="E34" s="6"/>
      <c r="F34"/>
    </row>
    <row r="35" spans="1:6" ht="12.75">
      <c r="A35" s="4"/>
      <c r="B35" s="6" t="s">
        <v>211</v>
      </c>
      <c r="C35" s="6">
        <v>257</v>
      </c>
      <c r="D35" s="6"/>
      <c r="E35" s="6">
        <v>257</v>
      </c>
      <c r="F35"/>
    </row>
    <row r="36" spans="1:6" ht="12.75">
      <c r="A36" s="4"/>
      <c r="B36" s="6" t="s">
        <v>212</v>
      </c>
      <c r="C36" s="6">
        <v>2000</v>
      </c>
      <c r="D36" s="6">
        <v>600</v>
      </c>
      <c r="E36" s="6">
        <v>2000</v>
      </c>
      <c r="F36"/>
    </row>
    <row r="37" spans="1:6" ht="12.75">
      <c r="A37" s="4"/>
      <c r="B37" s="6" t="s">
        <v>213</v>
      </c>
      <c r="C37" s="6">
        <v>1090</v>
      </c>
      <c r="D37" s="6">
        <v>1090</v>
      </c>
      <c r="E37" s="6">
        <v>1092</v>
      </c>
      <c r="F37"/>
    </row>
    <row r="38" spans="1:6" ht="12.75">
      <c r="A38" s="4"/>
      <c r="B38" s="6" t="s">
        <v>214</v>
      </c>
      <c r="C38" s="6">
        <v>1611</v>
      </c>
      <c r="D38" s="6">
        <v>1611</v>
      </c>
      <c r="E38" s="6">
        <v>806</v>
      </c>
      <c r="F38"/>
    </row>
    <row r="39" spans="1:6" ht="12.75">
      <c r="A39" s="4"/>
      <c r="B39" s="6" t="s">
        <v>215</v>
      </c>
      <c r="C39" s="6"/>
      <c r="D39" s="6">
        <v>392</v>
      </c>
      <c r="E39" s="6"/>
      <c r="F39"/>
    </row>
    <row r="40" spans="1:6" ht="12.75">
      <c r="A40" s="4"/>
      <c r="B40" s="30" t="s">
        <v>260</v>
      </c>
      <c r="C40" s="6"/>
      <c r="D40" s="6">
        <v>200</v>
      </c>
      <c r="E40" s="6"/>
      <c r="F40"/>
    </row>
    <row r="41" spans="1:6" ht="12.75">
      <c r="A41" s="4"/>
      <c r="B41" s="6" t="s">
        <v>216</v>
      </c>
      <c r="C41" s="6">
        <v>2000</v>
      </c>
      <c r="D41" s="6"/>
      <c r="E41" s="6">
        <v>2000</v>
      </c>
      <c r="F41"/>
    </row>
    <row r="42" spans="1:6" ht="12.75">
      <c r="A42" s="4"/>
      <c r="B42" s="30" t="s">
        <v>259</v>
      </c>
      <c r="C42" s="6"/>
      <c r="D42" s="6"/>
      <c r="E42" s="6">
        <v>600</v>
      </c>
      <c r="F42"/>
    </row>
    <row r="43" spans="1:6" ht="12.75">
      <c r="A43" s="4"/>
      <c r="B43" s="6" t="s">
        <v>217</v>
      </c>
      <c r="C43" s="6"/>
      <c r="D43" s="6"/>
      <c r="E43" s="6">
        <v>648</v>
      </c>
      <c r="F43"/>
    </row>
    <row r="44" spans="1:6" ht="12.75">
      <c r="A44" s="4"/>
      <c r="B44" s="6" t="s">
        <v>218</v>
      </c>
      <c r="C44" s="6"/>
      <c r="D44" s="6"/>
      <c r="E44" s="6">
        <v>8600</v>
      </c>
      <c r="F44"/>
    </row>
    <row r="45" spans="1:6" ht="12.75">
      <c r="A45" s="4"/>
      <c r="B45" s="36" t="s">
        <v>13</v>
      </c>
      <c r="C45" s="36">
        <f>SUM(C35:C44)</f>
        <v>6958</v>
      </c>
      <c r="D45" s="36">
        <f>SUM(D35:D44)</f>
        <v>3893</v>
      </c>
      <c r="E45" s="36">
        <f>SUM(E35:E44)</f>
        <v>16003</v>
      </c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</sheetData>
  <sheetProtection/>
  <mergeCells count="2">
    <mergeCell ref="B1:E1"/>
    <mergeCell ref="B2:E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zoomScalePageLayoutView="0" workbookViewId="0" topLeftCell="A1">
      <selection activeCell="B50" sqref="B50"/>
    </sheetView>
  </sheetViews>
  <sheetFormatPr defaultColWidth="11.7109375" defaultRowHeight="12.75"/>
  <cols>
    <col min="1" max="1" width="5.57421875" style="20" customWidth="1"/>
    <col min="2" max="2" width="40.8515625" style="21" customWidth="1"/>
    <col min="3" max="5" width="14.7109375" style="21" customWidth="1"/>
    <col min="6" max="6" width="9.7109375" style="22" customWidth="1"/>
    <col min="7" max="16384" width="11.7109375" style="21" customWidth="1"/>
  </cols>
  <sheetData>
    <row r="1" spans="1:5" ht="12.75">
      <c r="A1" s="57" t="s">
        <v>263</v>
      </c>
      <c r="B1" s="57"/>
      <c r="C1" s="57"/>
      <c r="D1" s="57"/>
      <c r="E1" s="57"/>
    </row>
    <row r="2" spans="1:5" ht="12.75">
      <c r="A2" s="57" t="s">
        <v>268</v>
      </c>
      <c r="B2" s="57"/>
      <c r="C2" s="57"/>
      <c r="D2" s="57"/>
      <c r="E2" s="57"/>
    </row>
    <row r="4" spans="1:6" ht="12.75">
      <c r="A4" s="23"/>
      <c r="B4" s="24"/>
      <c r="C4" s="25"/>
      <c r="D4" s="25" t="s">
        <v>0</v>
      </c>
      <c r="E4" s="25" t="s">
        <v>219</v>
      </c>
      <c r="F4"/>
    </row>
    <row r="5" spans="1:6" ht="25.5">
      <c r="A5" s="11" t="s">
        <v>2</v>
      </c>
      <c r="B5" s="12" t="s">
        <v>220</v>
      </c>
      <c r="C5" s="13" t="s">
        <v>4</v>
      </c>
      <c r="D5" s="13" t="s">
        <v>40</v>
      </c>
      <c r="E5" s="13" t="s">
        <v>6</v>
      </c>
      <c r="F5"/>
    </row>
    <row r="6" spans="1:6" ht="12.75">
      <c r="A6" s="14" t="s">
        <v>221</v>
      </c>
      <c r="B6" s="26" t="s">
        <v>47</v>
      </c>
      <c r="C6" s="17"/>
      <c r="D6" s="17"/>
      <c r="E6" s="18"/>
      <c r="F6"/>
    </row>
    <row r="7" spans="1:6" ht="12.75">
      <c r="A7" s="27">
        <v>1</v>
      </c>
      <c r="B7" s="26" t="s">
        <v>222</v>
      </c>
      <c r="C7" s="28"/>
      <c r="D7" s="28"/>
      <c r="E7" s="17"/>
      <c r="F7"/>
    </row>
    <row r="8" spans="1:6" ht="12.75">
      <c r="A8" s="27"/>
      <c r="B8" s="28" t="s">
        <v>223</v>
      </c>
      <c r="C8" s="28">
        <v>20000</v>
      </c>
      <c r="D8" s="28">
        <v>0</v>
      </c>
      <c r="E8" s="28"/>
      <c r="F8"/>
    </row>
    <row r="9" spans="1:6" ht="12.75">
      <c r="A9" s="27"/>
      <c r="B9" s="28" t="s">
        <v>224</v>
      </c>
      <c r="C9" s="28">
        <v>1500</v>
      </c>
      <c r="D9" s="28">
        <v>0</v>
      </c>
      <c r="E9" s="28">
        <v>2000</v>
      </c>
      <c r="F9"/>
    </row>
    <row r="10" spans="1:6" ht="12.75">
      <c r="A10" s="27"/>
      <c r="B10" s="28" t="s">
        <v>225</v>
      </c>
      <c r="C10" s="28">
        <v>1560</v>
      </c>
      <c r="D10" s="28">
        <v>1560</v>
      </c>
      <c r="E10" s="28"/>
      <c r="F10"/>
    </row>
    <row r="11" spans="1:6" ht="12.75">
      <c r="A11" s="27"/>
      <c r="B11" s="28" t="s">
        <v>226</v>
      </c>
      <c r="C11" s="28">
        <v>3000</v>
      </c>
      <c r="D11" s="28">
        <v>6266</v>
      </c>
      <c r="E11" s="28"/>
      <c r="F11"/>
    </row>
    <row r="12" spans="1:6" ht="12.75">
      <c r="A12" s="27"/>
      <c r="B12" s="28" t="s">
        <v>227</v>
      </c>
      <c r="C12" s="28">
        <v>2000</v>
      </c>
      <c r="D12" s="28">
        <v>323</v>
      </c>
      <c r="E12" s="28"/>
      <c r="F12"/>
    </row>
    <row r="13" spans="1:6" ht="12.75">
      <c r="A13" s="27"/>
      <c r="B13" s="28" t="s">
        <v>228</v>
      </c>
      <c r="C13" s="28">
        <v>2000</v>
      </c>
      <c r="D13" s="28">
        <v>180</v>
      </c>
      <c r="E13" s="28"/>
      <c r="F13"/>
    </row>
    <row r="14" spans="1:6" ht="12.75">
      <c r="A14" s="27"/>
      <c r="B14" s="28" t="s">
        <v>229</v>
      </c>
      <c r="C14" s="28">
        <v>1000</v>
      </c>
      <c r="D14" s="28">
        <v>319</v>
      </c>
      <c r="E14" s="28">
        <v>500</v>
      </c>
      <c r="F14"/>
    </row>
    <row r="15" spans="1:6" ht="12.75">
      <c r="A15" s="27"/>
      <c r="B15" s="28" t="s">
        <v>230</v>
      </c>
      <c r="C15" s="28">
        <v>600</v>
      </c>
      <c r="D15" s="28">
        <v>600</v>
      </c>
      <c r="E15" s="28"/>
      <c r="F15"/>
    </row>
    <row r="16" spans="1:6" ht="12.75">
      <c r="A16" s="27"/>
      <c r="B16" s="28" t="s">
        <v>231</v>
      </c>
      <c r="C16" s="28">
        <v>600</v>
      </c>
      <c r="D16" s="28">
        <v>600</v>
      </c>
      <c r="E16" s="28"/>
      <c r="F16"/>
    </row>
    <row r="17" spans="1:6" ht="12.75">
      <c r="A17" s="27"/>
      <c r="B17" s="28" t="s">
        <v>232</v>
      </c>
      <c r="C17" s="28">
        <v>588</v>
      </c>
      <c r="D17" s="28">
        <v>588</v>
      </c>
      <c r="E17" s="28"/>
      <c r="F17"/>
    </row>
    <row r="18" spans="1:6" ht="12.75">
      <c r="A18" s="27"/>
      <c r="B18" s="28" t="s">
        <v>233</v>
      </c>
      <c r="C18" s="28">
        <v>800</v>
      </c>
      <c r="D18" s="28">
        <v>469</v>
      </c>
      <c r="E18" s="28"/>
      <c r="F18"/>
    </row>
    <row r="19" spans="1:6" ht="12.75">
      <c r="A19" s="27"/>
      <c r="B19" s="29" t="s">
        <v>234</v>
      </c>
      <c r="C19" s="28">
        <v>1000</v>
      </c>
      <c r="D19" s="28">
        <v>0</v>
      </c>
      <c r="E19" s="28">
        <v>1218</v>
      </c>
      <c r="F19"/>
    </row>
    <row r="20" spans="1:6" ht="12.75">
      <c r="A20" s="27"/>
      <c r="B20" s="28" t="s">
        <v>235</v>
      </c>
      <c r="C20" s="28">
        <v>10000</v>
      </c>
      <c r="D20" s="28">
        <v>1814</v>
      </c>
      <c r="E20" s="28">
        <v>10000</v>
      </c>
      <c r="F20"/>
    </row>
    <row r="21" spans="1:6" ht="12.75">
      <c r="A21" s="27"/>
      <c r="B21" s="28" t="s">
        <v>236</v>
      </c>
      <c r="C21" s="28"/>
      <c r="D21" s="28"/>
      <c r="E21" s="28">
        <v>4000</v>
      </c>
      <c r="F21"/>
    </row>
    <row r="22" spans="1:6" ht="12.75">
      <c r="A22" s="27"/>
      <c r="B22" s="28" t="s">
        <v>237</v>
      </c>
      <c r="C22" s="28"/>
      <c r="D22" s="28">
        <v>600</v>
      </c>
      <c r="E22" s="28"/>
      <c r="F22"/>
    </row>
    <row r="23" spans="1:6" ht="12.75">
      <c r="A23" s="27"/>
      <c r="B23" s="28" t="s">
        <v>238</v>
      </c>
      <c r="C23" s="28"/>
      <c r="D23" s="28">
        <v>280</v>
      </c>
      <c r="E23" s="28"/>
      <c r="F23"/>
    </row>
    <row r="24" spans="1:6" ht="12.75">
      <c r="A24" s="27"/>
      <c r="B24" s="28" t="s">
        <v>239</v>
      </c>
      <c r="C24" s="28"/>
      <c r="D24" s="28">
        <v>328</v>
      </c>
      <c r="E24" s="28"/>
      <c r="F24"/>
    </row>
    <row r="25" spans="1:6" ht="12.75">
      <c r="A25" s="27"/>
      <c r="B25" s="28" t="s">
        <v>240</v>
      </c>
      <c r="C25" s="28"/>
      <c r="D25" s="28">
        <v>162</v>
      </c>
      <c r="E25" s="28"/>
      <c r="F25"/>
    </row>
    <row r="26" spans="1:6" ht="12.75">
      <c r="A26" s="27"/>
      <c r="B26" s="28" t="s">
        <v>241</v>
      </c>
      <c r="C26" s="28"/>
      <c r="D26" s="28">
        <v>479</v>
      </c>
      <c r="E26" s="28"/>
      <c r="F26"/>
    </row>
    <row r="27" spans="1:6" ht="12.75">
      <c r="A27" s="27"/>
      <c r="B27" s="28" t="s">
        <v>242</v>
      </c>
      <c r="C27" s="28"/>
      <c r="D27" s="28">
        <v>483</v>
      </c>
      <c r="E27" s="28"/>
      <c r="F27"/>
    </row>
    <row r="28" spans="1:6" ht="12.75">
      <c r="A28" s="27"/>
      <c r="B28" s="28" t="s">
        <v>243</v>
      </c>
      <c r="C28" s="28"/>
      <c r="D28" s="28">
        <v>176</v>
      </c>
      <c r="E28" s="28"/>
      <c r="F28"/>
    </row>
    <row r="29" spans="1:6" ht="12.75">
      <c r="A29" s="27"/>
      <c r="B29" s="28" t="s">
        <v>244</v>
      </c>
      <c r="C29" s="28"/>
      <c r="D29" s="28">
        <v>262</v>
      </c>
      <c r="E29" s="28"/>
      <c r="F29"/>
    </row>
    <row r="30" spans="1:6" ht="12.75">
      <c r="A30" s="27"/>
      <c r="B30" s="28" t="s">
        <v>245</v>
      </c>
      <c r="C30" s="28"/>
      <c r="D30" s="28">
        <v>471</v>
      </c>
      <c r="E30" s="28"/>
      <c r="F30"/>
    </row>
    <row r="31" spans="1:6" ht="12.75">
      <c r="A31" s="27"/>
      <c r="B31" s="28" t="s">
        <v>246</v>
      </c>
      <c r="C31" s="28"/>
      <c r="D31" s="28">
        <v>918</v>
      </c>
      <c r="E31" s="28"/>
      <c r="F31"/>
    </row>
    <row r="32" spans="1:6" ht="12.75">
      <c r="A32" s="27"/>
      <c r="B32" s="28" t="s">
        <v>247</v>
      </c>
      <c r="C32" s="28"/>
      <c r="D32" s="28">
        <v>199</v>
      </c>
      <c r="E32" s="28"/>
      <c r="F32"/>
    </row>
    <row r="33" spans="1:6" ht="12.75">
      <c r="A33" s="27"/>
      <c r="B33" s="28" t="s">
        <v>248</v>
      </c>
      <c r="C33" s="28"/>
      <c r="D33" s="28">
        <v>40000</v>
      </c>
      <c r="E33" s="28"/>
      <c r="F33"/>
    </row>
    <row r="34" spans="1:6" ht="12.75">
      <c r="A34" s="27"/>
      <c r="B34" s="28" t="s">
        <v>249</v>
      </c>
      <c r="C34" s="28"/>
      <c r="D34" s="28"/>
      <c r="E34" s="28">
        <v>37800</v>
      </c>
      <c r="F34"/>
    </row>
    <row r="35" spans="1:6" ht="12.75">
      <c r="A35" s="27"/>
      <c r="B35" s="28" t="s">
        <v>250</v>
      </c>
      <c r="C35" s="28"/>
      <c r="D35" s="28"/>
      <c r="E35" s="28">
        <v>1638</v>
      </c>
      <c r="F35"/>
    </row>
    <row r="36" spans="1:6" ht="12.75">
      <c r="A36" s="27"/>
      <c r="B36" s="28" t="s">
        <v>251</v>
      </c>
      <c r="C36" s="28"/>
      <c r="D36" s="28"/>
      <c r="E36" s="28">
        <v>4224</v>
      </c>
      <c r="F36"/>
    </row>
    <row r="37" spans="1:6" ht="12.75">
      <c r="A37" s="27"/>
      <c r="B37" s="28" t="s">
        <v>252</v>
      </c>
      <c r="C37" s="28"/>
      <c r="D37" s="28"/>
      <c r="E37" s="28">
        <v>180</v>
      </c>
      <c r="F37"/>
    </row>
    <row r="38" spans="1:6" ht="12.75">
      <c r="A38" s="27"/>
      <c r="B38" s="28" t="s">
        <v>253</v>
      </c>
      <c r="C38" s="28"/>
      <c r="D38" s="28"/>
      <c r="E38" s="28">
        <v>180</v>
      </c>
      <c r="F38"/>
    </row>
    <row r="39" spans="1:6" ht="12.75">
      <c r="A39" s="27"/>
      <c r="B39" s="28" t="s">
        <v>254</v>
      </c>
      <c r="C39" s="28"/>
      <c r="D39" s="28"/>
      <c r="E39" s="28">
        <v>400</v>
      </c>
      <c r="F39"/>
    </row>
    <row r="40" spans="1:6" ht="12.75">
      <c r="A40" s="27"/>
      <c r="B40" s="28" t="s">
        <v>255</v>
      </c>
      <c r="C40" s="28">
        <v>2000</v>
      </c>
      <c r="D40" s="28"/>
      <c r="E40" s="28">
        <v>2000</v>
      </c>
      <c r="F40"/>
    </row>
    <row r="41" spans="1:6" ht="12.75">
      <c r="A41" s="54"/>
      <c r="B41" s="55" t="s">
        <v>13</v>
      </c>
      <c r="C41" s="55">
        <f>SUM(C8:C40)</f>
        <v>46648</v>
      </c>
      <c r="D41" s="55">
        <f>SUM(D8:D40)</f>
        <v>57077</v>
      </c>
      <c r="E41" s="55">
        <f>SUM(E8:E40)</f>
        <v>64140</v>
      </c>
      <c r="F41"/>
    </row>
    <row r="42" ht="12.75">
      <c r="F42" s="10"/>
    </row>
    <row r="43" ht="12.75">
      <c r="F43" s="10"/>
    </row>
    <row r="44" ht="12.75">
      <c r="F44" s="10"/>
    </row>
    <row r="45" ht="12.75">
      <c r="F45" s="10"/>
    </row>
  </sheetData>
  <sheetProtection/>
  <mergeCells count="2">
    <mergeCell ref="A1:E1"/>
    <mergeCell ref="A2:E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POLGÁRMESTERI HIVATAL RÉVFÜLÖP</cp:lastModifiedBy>
  <cp:lastPrinted>2009-01-30T08:07:52Z</cp:lastPrinted>
  <dcterms:created xsi:type="dcterms:W3CDTF">2009-01-28T06:35:29Z</dcterms:created>
  <dcterms:modified xsi:type="dcterms:W3CDTF">2009-01-30T09:53:26Z</dcterms:modified>
  <cp:category/>
  <cp:version/>
  <cp:contentType/>
  <cp:contentStatus/>
</cp:coreProperties>
</file>