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8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</sheets>
  <definedNames>
    <definedName name="Excel_BuiltIn_Print_Area_1_1">#REF!</definedName>
    <definedName name="Excel_BuiltIn_Print_Area_2_1">#REF!</definedName>
    <definedName name="Excel_BuiltIn_Print_Area_3_1">'5.kiadás'!$A$3:$E$315</definedName>
    <definedName name="Excel_BuiltIn_Print_Titles1">'5.kiadás'!$A$3:$IT$8</definedName>
    <definedName name="Excel_BuiltIn_Print_Titles_1">'5.kiadás'!$A$3:$IR$8</definedName>
    <definedName name="_xlnm.Print_Titles" localSheetId="4">'5.kiadás'!$3:$8</definedName>
    <definedName name="_xlnm.Print_Area" localSheetId="4">'5.kiadás'!$A$1:$H$777</definedName>
  </definedNames>
  <calcPr fullCalcOnLoad="1"/>
</workbook>
</file>

<file path=xl/sharedStrings.xml><?xml version="1.0" encoding="utf-8"?>
<sst xmlns="http://schemas.openxmlformats.org/spreadsheetml/2006/main" count="1769" uniqueCount="490">
  <si>
    <t xml:space="preserve">                                                        1.melléklet az 1/2015.(II.16.)önkormányzati rendelethez</t>
  </si>
  <si>
    <t>RÉVFÜLÖP NAGYKÖZSÉG ÖNKORMÁNYZATA</t>
  </si>
  <si>
    <t xml:space="preserve">2015. évi költségvetés összevont mérlege </t>
  </si>
  <si>
    <t>Ezer Ft</t>
  </si>
  <si>
    <t>Megnevezés</t>
  </si>
  <si>
    <t>Eredeti előirányzat</t>
  </si>
  <si>
    <t>Módosított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</si>
  <si>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</si>
  <si>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</si>
  <si>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</si>
  <si>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</si>
  <si>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</si>
  <si>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</si>
  <si>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</si>
  <si>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</si>
  <si>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</si>
  <si>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</si>
  <si>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</si>
  <si>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</si>
  <si>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</si>
  <si>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</si>
  <si>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</si>
  <si>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</si>
  <si>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</si>
  <si>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</si>
  <si>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</si>
  <si>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</si>
  <si>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</si>
  <si>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</si>
  <si>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</si>
  <si>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</si>
  <si>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</si>
  <si>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</si>
  <si>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</si>
  <si>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</si>
  <si>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</si>
  <si>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</si>
  <si>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</si>
  <si>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</si>
  <si>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</si>
  <si>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</si>
  <si>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</si>
  <si>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</si>
  <si>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</si>
  <si>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</si>
  <si>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</si>
  <si>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</si>
  <si>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 xml:space="preserve">                                                      2.melléklet az 1/2015.(II.16.)önkormányzati rendelethez</t>
  </si>
  <si>
    <t>2015. évi költségvetés bevételei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</si>
  <si>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</si>
  <si>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</si>
  <si>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</si>
  <si>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</si>
  <si>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</si>
  <si>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Idegenforgalmi adó kiegészítése</t>
  </si>
  <si>
    <t>Gyermekvédelmi kedv.Erzsébet utalvány</t>
  </si>
  <si>
    <t>Oep utiköltés térítés</t>
  </si>
  <si>
    <t>B402</t>
  </si>
  <si>
    <t>Szolgáltatások ellenértéke Esküvői szolgáltatás</t>
  </si>
  <si>
    <t>B404</t>
  </si>
  <si>
    <t>Tulajdonosi bevételek (osztalék bevétel)</t>
  </si>
  <si>
    <t>B406</t>
  </si>
  <si>
    <t>Kiszámlázott áfa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</si>
  <si>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</si>
  <si>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</si>
  <si>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</si>
  <si>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</si>
  <si>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</si>
  <si>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</si>
  <si>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01120    Adó- vám és jövedéki igazgatás</t>
  </si>
  <si>
    <t>B34</t>
  </si>
  <si>
    <t>Vagyoni típusú adók</t>
  </si>
  <si>
    <t>Építményadó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</si>
  <si>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</si>
  <si>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</si>
  <si>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</si>
  <si>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</si>
  <si>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</si>
  <si>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</si>
  <si>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</si>
  <si>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</si>
  <si>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</si>
  <si>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</si>
  <si>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</si>
  <si>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</si>
  <si>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</si>
  <si>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B360</t>
  </si>
  <si>
    <t>Késedelmi pótlék</t>
  </si>
  <si>
    <t>B363</t>
  </si>
  <si>
    <t>Bírság</t>
  </si>
  <si>
    <t>013320    Köztemető fenntartása és működtetése</t>
  </si>
  <si>
    <t>Szolgáltatások ellenértéke</t>
  </si>
  <si>
    <t>013350   Az önkormányzati vagyonnal való gazdálkodással kapcsolatos feladatok</t>
  </si>
  <si>
    <t>B403</t>
  </si>
  <si>
    <t>Közvetített szolgáltatások ellenértéke</t>
  </si>
  <si>
    <t>Tulajdonosi bevételek</t>
  </si>
  <si>
    <t>Bérleti díj</t>
  </si>
  <si>
    <t>Lakbér</t>
  </si>
  <si>
    <t>B407</t>
  </si>
  <si>
    <t>Általános forgalmi adó visszatérítés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</si>
  <si>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</si>
  <si>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</si>
  <si>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</si>
  <si>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</si>
  <si>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</si>
  <si>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</si>
  <si>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</si>
  <si>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</si>
  <si>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</si>
  <si>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</si>
  <si>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</si>
  <si>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</si>
  <si>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</si>
  <si>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</si>
  <si>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</si>
  <si>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B81</t>
  </si>
  <si>
    <t>Belföldi finanszírozási bevételek</t>
  </si>
  <si>
    <t>B814</t>
  </si>
  <si>
    <t>Államháztartáson belüli megelőlegezések</t>
  </si>
  <si>
    <t>B21</t>
  </si>
  <si>
    <t xml:space="preserve">Felhalmozási célú önkormányzati támogatások </t>
  </si>
  <si>
    <t>018030    Támogatási célú finanszírozási műveletek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</si>
  <si>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</si>
  <si>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</si>
  <si>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</si>
  <si>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</si>
  <si>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</si>
  <si>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041233   Hosszabb időtartamú közfoglalkoztatás</t>
  </si>
  <si>
    <t>Egyéb működési célú támogatások bevételei áh belülről</t>
  </si>
  <si>
    <t>047320   Turizmusfejlesztési támogatások és tevékenységek</t>
  </si>
  <si>
    <t>B401</t>
  </si>
  <si>
    <t>Készletértékesítés ellenértéke</t>
  </si>
  <si>
    <t>052020    Szennyvíz gyűjtése, tisztítása, elhelyezése</t>
  </si>
  <si>
    <t>B732</t>
  </si>
  <si>
    <t>Felhalmozási célú pénzeszköz átvétel háztartásoktól</t>
  </si>
  <si>
    <t>B7404</t>
  </si>
  <si>
    <t>Felhalmozási c. visszatérítendő támog.háztartásoktól</t>
  </si>
  <si>
    <t>066020   Város és községgazdálkodási egyéb szolgáltatások</t>
  </si>
  <si>
    <t>Szolgáltatások ellenértéke (Kilátó bevétele)</t>
  </si>
  <si>
    <t>B410</t>
  </si>
  <si>
    <t>Biztosító által fizetett kártérítés</t>
  </si>
  <si>
    <t>B532</t>
  </si>
  <si>
    <t>Tárgyi eszköz értékesítés ( Busz értékesítés)</t>
  </si>
  <si>
    <t>072311    Fogorvosi alapellátás</t>
  </si>
  <si>
    <t>074031   Család és nővédelmi egészségügyi gondozás</t>
  </si>
  <si>
    <t>Egyéb működési célú támogatások bevételei államh belül</t>
  </si>
  <si>
    <t>OEP támogatás</t>
  </si>
  <si>
    <t>081061   Szabadidős park, fürdő és strandszolgáltatás</t>
  </si>
  <si>
    <t>B25</t>
  </si>
  <si>
    <t>Egyéb felhalmozási célú támogatások</t>
  </si>
  <si>
    <t>MVH Akadálymentes vizi bejáró támogatása</t>
  </si>
  <si>
    <t>082044   Könyvtári szolgáltatások</t>
  </si>
  <si>
    <t>0082092   Közművelődés</t>
  </si>
  <si>
    <t>Egyéb működési c támogatások bevételei államh belülről</t>
  </si>
  <si>
    <t>Szolgáltatások ellenértéke (Képújság bevétele)</t>
  </si>
  <si>
    <t>B65</t>
  </si>
  <si>
    <t>Egyéb működési c.átvett pénzeszköz háztartásoktól</t>
  </si>
  <si>
    <t>091110   Óvodai nevelés, ellátás szakmai feladatai</t>
  </si>
  <si>
    <t>096015   Iskolai intézményi étkeztetés</t>
  </si>
  <si>
    <t>B405</t>
  </si>
  <si>
    <t>Ellátási díjak</t>
  </si>
  <si>
    <t>094010  Máshová nem sorolt gazdasági ü.(iskolai étkezés felnőtt)</t>
  </si>
  <si>
    <t>Szolgáltatások ellenértéke Felnőtt étkezők</t>
  </si>
  <si>
    <t>Bevételek összesen</t>
  </si>
  <si>
    <t xml:space="preserve">                                                         3.melléklet az 1/2015.(II.16.)önkormányzati rendelethez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</si>
  <si>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</si>
  <si>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</si>
  <si>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</si>
  <si>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</si>
  <si>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</si>
  <si>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</si>
  <si>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</si>
  <si>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</si>
  <si>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Települési önkormányzatok egyes köznevelési feladatainak támogatása</t>
  </si>
  <si>
    <t>Települési önkormányzatok szociális,gyermekjóléti és gyermekétkeztetési feladatainak támogatása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</si>
  <si>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</si>
  <si>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</si>
  <si>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</si>
  <si>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</si>
  <si>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</si>
  <si>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>Önkormányzatok támogatása fogorvosi ellátáshoz</t>
  </si>
  <si>
    <t>Önkormányzatok támogatása óvodai ellátáshoz</t>
  </si>
  <si>
    <t>OEP támogatás védőnői szolgálat működéséhez</t>
  </si>
  <si>
    <t>Oep utiköltség. Térítés</t>
  </si>
  <si>
    <t>IKSZT működéséhez támogatás</t>
  </si>
  <si>
    <t>Szolgáltatások ellenértéke (temetési szolgáltatás)</t>
  </si>
  <si>
    <t>Szolgáltatások ellenértéke (esküvői szolgáltatás)</t>
  </si>
  <si>
    <t>Közvetített szolgáltatások ellenértéke (Továbbszámlázott)</t>
  </si>
  <si>
    <t xml:space="preserve">Szolgáltatások ellenértéke </t>
  </si>
  <si>
    <t>Készletértékesítés ellenértéke (Tourinform)</t>
  </si>
  <si>
    <t>Szolgáltatások ellenértéke  (DRV szennyvíz hálózat )</t>
  </si>
  <si>
    <t>Szolgáltatások ellenértéke (Strandbevétel)</t>
  </si>
  <si>
    <t>Szolgáltatások ellenértéke (Könyvtári szolgáltatás)</t>
  </si>
  <si>
    <t>Szolgáltatások ellenértéke (Felnőtt étkezők térítése)</t>
  </si>
  <si>
    <t>Tulajdonosi bevétel (osztalék bevétel)</t>
  </si>
  <si>
    <t>Ellátási díjak (Iskola tanulók étkezés térítése)</t>
  </si>
  <si>
    <t>Tárgyi eszköz értékesítés(busz eladás)</t>
  </si>
  <si>
    <t>Működési célú kölcsönök visszatérülése (Helyi támogatás törlesztése)</t>
  </si>
  <si>
    <t>Egyéb működési célú átvett pénzeszk.háztartásoktól</t>
  </si>
  <si>
    <t>B8141</t>
  </si>
  <si>
    <t>Államháztartáson belüli megelőlegezések visszafizetése</t>
  </si>
  <si>
    <t xml:space="preserve">                                                  4.melléklet az 1/2015.(II.16.)önkormányzati rendelethez</t>
  </si>
  <si>
    <t>2015. évi költségvetés módosított bevételei</t>
  </si>
  <si>
    <t>feladatonként</t>
  </si>
  <si>
    <t xml:space="preserve">          Ezer Ft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</si>
  <si>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</si>
  <si>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</si>
  <si>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</si>
  <si>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</si>
  <si>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</si>
  <si>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</si>
  <si>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8343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</si>
  <si>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</si>
  <si>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</si>
  <si>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</si>
  <si>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082092   Közművelődés</t>
  </si>
  <si>
    <t>094010  Máshova nem sorolt gazdasági ügyek</t>
  </si>
  <si>
    <t xml:space="preserve">                                                        5.melléklet az 1/2015.(II.16.)önkormányzati rendelethez</t>
  </si>
  <si>
    <t xml:space="preserve">2015. évi költségvetés kiadásai 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</si>
  <si>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</si>
  <si>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</si>
  <si>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</si>
  <si>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</si>
  <si>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</si>
  <si>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</si>
  <si>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</si>
  <si>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</si>
  <si>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K1102</t>
  </si>
  <si>
    <t>Normatív jutalmak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</si>
  <si>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</si>
  <si>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</si>
  <si>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</si>
  <si>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</si>
  <si>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</si>
  <si>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</si>
  <si>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</si>
  <si>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</si>
  <si>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</si>
  <si>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</si>
  <si>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</si>
  <si>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</si>
  <si>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</si>
  <si>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Rehabilitációs hozzájárulás</t>
  </si>
  <si>
    <t>EHO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</si>
  <si>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</si>
  <si>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</si>
  <si>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</si>
  <si>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</si>
  <si>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</si>
  <si>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</si>
  <si>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Informatikai eszközök</t>
  </si>
  <si>
    <t>Kisértékű tárgyi eszközök</t>
  </si>
  <si>
    <t>K312</t>
  </si>
  <si>
    <t>Üzemeltetési anyagok beszerzése</t>
  </si>
  <si>
    <t>Irodaszer, nyomtatvány</t>
  </si>
  <si>
    <t>Egyéb anyagbeszerzés</t>
  </si>
  <si>
    <t>K32</t>
  </si>
  <si>
    <t>Kommunikációs szolgáltatások</t>
  </si>
  <si>
    <t>K321</t>
  </si>
  <si>
    <t>Informatikai szolgáltatások igénybevétele</t>
  </si>
  <si>
    <t>Internet díj</t>
  </si>
  <si>
    <t>Számítógépes rendszerhez kapcsoló szolgáltatás</t>
  </si>
  <si>
    <t>Honlap karbantartás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</si>
  <si>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</si>
  <si>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</si>
  <si>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</si>
  <si>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</si>
  <si>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</si>
  <si>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</si>
  <si>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</si>
  <si>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Villamosenergia</t>
  </si>
  <si>
    <t>Gázenergia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</si>
  <si>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</si>
  <si>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</si>
  <si>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</si>
  <si>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</si>
  <si>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</si>
  <si>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</si>
  <si>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</si>
  <si>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Postaköltség</t>
  </si>
  <si>
    <t>Egyéb üzemeltetési, fenntartási szolgáltatások</t>
  </si>
  <si>
    <t>Pénzügyi szolgáltatási kiadások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</si>
  <si>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</si>
  <si>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</si>
  <si>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</si>
  <si>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</si>
  <si>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</si>
  <si>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</si>
  <si>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</si>
  <si>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</si>
  <si>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</si>
  <si>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</si>
  <si>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</si>
  <si>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</si>
  <si>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K502</t>
  </si>
  <si>
    <t>Önkormányzatok előző évi elszámolása</t>
  </si>
  <si>
    <t>K506</t>
  </si>
  <si>
    <t>Egyéb működési célú támogatások államháztartáson belülre</t>
  </si>
  <si>
    <t>Támogatásértékű műk kiadás  Közös Hivatalhoz</t>
  </si>
  <si>
    <t>Adatszolgáltatás minőségének javítására pályázat</t>
  </si>
  <si>
    <t>Működési célú pénzeszköz átadás gazdálkodási feladatokhoz</t>
  </si>
  <si>
    <t>Működési célú pénzeszk átadás iskolai, óvodai busz bejárás tám.</t>
  </si>
  <si>
    <t>K512</t>
  </si>
  <si>
    <t>Egyéb működési célú támogatások államháztartáson kívülre</t>
  </si>
  <si>
    <t>Egyéb műk. célú pénzeszköz átadás vállalkozásoknak (DRV)</t>
  </si>
  <si>
    <t>Működési célú pénzeszköz átadás nonprofit-szervezeteknek</t>
  </si>
  <si>
    <t>K513</t>
  </si>
  <si>
    <t>Tartalékok</t>
  </si>
  <si>
    <t>K65</t>
  </si>
  <si>
    <t>Elmib részvény vásárlás</t>
  </si>
  <si>
    <t>K84</t>
  </si>
  <si>
    <t>Egyéb felhalmozási célú támogatások államháztartáson kívülre</t>
  </si>
  <si>
    <t>Körzeti új mentőállomás</t>
  </si>
  <si>
    <t>Vizi Társulat érdekeltségi hozzájárulás</t>
  </si>
  <si>
    <t>018010  Önkormányzatok elszámolásai a központi költségvetéssel</t>
  </si>
  <si>
    <t>K912</t>
  </si>
  <si>
    <t>Forgatási célú értékpapír vásárlása</t>
  </si>
  <si>
    <t>K914</t>
  </si>
  <si>
    <t>Államháztartáson belüli megelőlegezés visszatérítése</t>
  </si>
  <si>
    <t>Államháztartáson belüli megelőlegezések  visszafizetése</t>
  </si>
  <si>
    <t>Tüzelőanyagok, hajtó, és kenőanyagok</t>
  </si>
  <si>
    <t>Hulladékszállítás</t>
  </si>
  <si>
    <t>Bérleti és lizing díjak</t>
  </si>
  <si>
    <t>K335</t>
  </si>
  <si>
    <t>Közvetített szolgáltatások</t>
  </si>
  <si>
    <t>K352</t>
  </si>
  <si>
    <t>Fizetendő áfa</t>
  </si>
  <si>
    <t>K62</t>
  </si>
  <si>
    <t>Ingatlanok beszerzése, létesítése</t>
  </si>
  <si>
    <t>K67</t>
  </si>
  <si>
    <t>Beruházási célú előzetesen felszámított Áfa</t>
  </si>
  <si>
    <t>Jutalom</t>
  </si>
  <si>
    <t>K1113</t>
  </si>
  <si>
    <t>045160   Közutak, hidak,alagútak üzemeltetése, fenntartása</t>
  </si>
  <si>
    <t>K71</t>
  </si>
  <si>
    <t>Ingatlanok felújítása</t>
  </si>
  <si>
    <t>K74</t>
  </si>
  <si>
    <t>Felújítási célú előzetesen felszámított Áfa</t>
  </si>
  <si>
    <t>K1109</t>
  </si>
  <si>
    <t>Közlekedési költségtérítés</t>
  </si>
  <si>
    <t>K313</t>
  </si>
  <si>
    <t>Árubeszerzés</t>
  </si>
  <si>
    <t>Internet előfizetés</t>
  </si>
  <si>
    <t>K89</t>
  </si>
  <si>
    <t>061030    Lakáshoz jutást segítő támogatások</t>
  </si>
  <si>
    <t>K87</t>
  </si>
  <si>
    <t>Lakástámogatás (önk.rendelet alapján)</t>
  </si>
  <si>
    <t>064010   Közvilágítás</t>
  </si>
  <si>
    <t>066010   Zöldterület kezelés</t>
  </si>
  <si>
    <t>K1104</t>
  </si>
  <si>
    <t>Túlmunkadíj</t>
  </si>
  <si>
    <t>K1106</t>
  </si>
  <si>
    <t>Jubileumi jutalom</t>
  </si>
  <si>
    <t>K1110</t>
  </si>
  <si>
    <t>Egyéb költségtérítések</t>
  </si>
  <si>
    <t>Táppénz hozzájárulás</t>
  </si>
  <si>
    <t>Gyógyszerbeszerzés</t>
  </si>
  <si>
    <t>Munka és védőruha</t>
  </si>
  <si>
    <t>Biztosítási díjak</t>
  </si>
  <si>
    <t>K355</t>
  </si>
  <si>
    <t>Egyéb dologi kiadások (Kötelező jellegű díjak)</t>
  </si>
  <si>
    <t>K61</t>
  </si>
  <si>
    <t>Immateriális javak beszerzése, létesítése</t>
  </si>
  <si>
    <t>K64</t>
  </si>
  <si>
    <t>Tárgyi eszközök beszerzése( Busz vásárlás, Halász u.körpadok)</t>
  </si>
  <si>
    <t>072111   Háziorvosi alapellátás</t>
  </si>
  <si>
    <t>K511</t>
  </si>
  <si>
    <t>072112   Háziorvosi ügyeleti ellátás</t>
  </si>
  <si>
    <t>081031   Sportlétesítmények működtetése</t>
  </si>
  <si>
    <t>081041    Versenysport és utánpótlás nevelési tevékenység és támogatása</t>
  </si>
  <si>
    <t>082042   Könyvtári állomány gyarapítása</t>
  </si>
  <si>
    <t>Folyóirat kiadás</t>
  </si>
  <si>
    <t>Kulturális rendezvények</t>
  </si>
  <si>
    <t>Egyéb dologi kiadás</t>
  </si>
  <si>
    <t>Kötelező jellegű díjak</t>
  </si>
  <si>
    <t>Tárgyi eszközök beszerzése</t>
  </si>
  <si>
    <t>Hangosító berendezések, egyéb eszközök</t>
  </si>
  <si>
    <t>Egyéb működési célú támogatások áh belülre (Társulás támogatása)</t>
  </si>
  <si>
    <t>Állami támogatás</t>
  </si>
  <si>
    <t>Társult önkormányzatok támogatása</t>
  </si>
  <si>
    <t>Révfülöp önkormányzat támogatása</t>
  </si>
  <si>
    <t xml:space="preserve">              Ingatlanok felújítása (Óvoda épületben vizesblokk felújítása)</t>
  </si>
  <si>
    <t>091220   Köznevelési intézmény 1-4 évf.tan.nev.összef.működtetési feladatai</t>
  </si>
  <si>
    <t>092120   Köznevelési intézmény 5-8 évf.tan.nev.összef.működtetési feladatai</t>
  </si>
  <si>
    <t>Eho</t>
  </si>
  <si>
    <t>096015 Iskolai intézményi étkeztetés      (konyha)</t>
  </si>
  <si>
    <t>Élelmiszer</t>
  </si>
  <si>
    <t>Tárgyi eszközök beszerzése (Főzőüst)</t>
  </si>
  <si>
    <t>049010 Máshova nem sorolt gazdasági ü.   (konyha)</t>
  </si>
  <si>
    <t>104042   Gyermekjóléti szolgáltatások</t>
  </si>
  <si>
    <t>Működési célú pénzeszköz átadás gyermekjóléti szolgáltatáshoz</t>
  </si>
  <si>
    <t>104051   Gyermekvédelmi pénzbeli és természetbeni ellátások</t>
  </si>
  <si>
    <t>K42</t>
  </si>
  <si>
    <t>Családi támogatások</t>
  </si>
  <si>
    <t>K4216</t>
  </si>
  <si>
    <t>Egyéb pénzbeni és természetbeni gyermekvédelmi támog.</t>
  </si>
  <si>
    <t>Erzsébet utalvány</t>
  </si>
  <si>
    <t>105010   Munkanélküli aktív korúak ellátásai</t>
  </si>
  <si>
    <t>Ellátottak juttatásai</t>
  </si>
  <si>
    <t>K45</t>
  </si>
  <si>
    <t>Foglalkoztatással,munkanélküliséggel kapcsolatos ellátások</t>
  </si>
  <si>
    <t>Foglakoztatást helyettesítő támogatás</t>
  </si>
  <si>
    <t>106020   Lakásfenntartással,lakhatással összefüggő ellátások</t>
  </si>
  <si>
    <t>K46</t>
  </si>
  <si>
    <t>Lakhatással kapcsolatos ellátások</t>
  </si>
  <si>
    <t>Lakásfenntartási támogatás</t>
  </si>
  <si>
    <t>107051   Szociális étkeztetés</t>
  </si>
  <si>
    <t>Működési célú pénzeszköz átadás szociális étkeztetéshez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</si>
  <si>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</si>
  <si>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</si>
  <si>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</si>
  <si>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Gyermekvédelmi Erzsébet utalvány</t>
  </si>
  <si>
    <t>K48</t>
  </si>
  <si>
    <t>Önkormányzat által saját hatáskörben nyújtott pénzügyi ellátás</t>
  </si>
  <si>
    <t>Települési támogatás</t>
  </si>
  <si>
    <t>Helyi megállapítású ápolási díj</t>
  </si>
  <si>
    <t>Helyi megállapítású tám.gyógyszerköltségre</t>
  </si>
  <si>
    <t xml:space="preserve">   Iskolakezdési támogatás</t>
  </si>
  <si>
    <t xml:space="preserve">   Temetési támogatás</t>
  </si>
  <si>
    <t xml:space="preserve">   Születési támogatás</t>
  </si>
  <si>
    <t xml:space="preserve">   Felsőoktatási ösztöndíj</t>
  </si>
  <si>
    <t xml:space="preserve">   Rendkívüli települési támogatás</t>
  </si>
  <si>
    <t>Önkormányzat által saját hatáskörben nyújtott természetbeni ellátás</t>
  </si>
  <si>
    <t>Szociális tűzifa támogatás</t>
  </si>
  <si>
    <t>Kiadások összesen</t>
  </si>
  <si>
    <t xml:space="preserve">Felújítások  </t>
  </si>
  <si>
    <t xml:space="preserve">                                                        6.melléklet az 1/2015.(II.16.)önkormányzati rendelethez</t>
  </si>
  <si>
    <t>2015. évi költségvetés  módosított kiadásai</t>
  </si>
  <si>
    <t>Állam igazgatási felad.</t>
  </si>
  <si>
    <t>011130   Önkormányzatok és önkorm. hivatalok jogalkotó és ált. ig. tev</t>
  </si>
  <si>
    <t>190110</t>
  </si>
  <si>
    <t>013350   Az önkormányzati vagyonnal való gazdálkodással kapcs feladatok</t>
  </si>
  <si>
    <t>091220   Köznevelési intézmény 1-4 évf.tan.nev.összef.műk feladatai</t>
  </si>
  <si>
    <t>092120   Köznevelési intézmény 5-8 évf.tan.nev.összef.műk feladatai</t>
  </si>
  <si>
    <t>049010   Máshová nem sorolt gazdasági ügyek</t>
  </si>
  <si>
    <t>104051   Gyermekvédelmi pénzbeni és természetbeni ellátások</t>
  </si>
  <si>
    <t>498818</t>
  </si>
  <si>
    <t>603950</t>
  </si>
  <si>
    <t xml:space="preserve">                                                        7.melléklet az 1/2015.(II.16.)önkormányzati rendelethez</t>
  </si>
  <si>
    <t xml:space="preserve">2015.évi költségvetés felhalmozási kiadásai </t>
  </si>
  <si>
    <t xml:space="preserve">Kiemelt előirányzat </t>
  </si>
  <si>
    <t>Forgalomtechnikai átalakítások (akadálymentesítés,gyalogátkelők)</t>
  </si>
  <si>
    <t>Rendezési terv</t>
  </si>
  <si>
    <t>Káli úti járdaépítés 2. szakasz</t>
  </si>
  <si>
    <t>Vitorlás kikötő engedélyezési tervek</t>
  </si>
  <si>
    <t>Telekvásárlás</t>
  </si>
  <si>
    <t>Hangosítási és egyéb eszközök közművelődéshez</t>
  </si>
  <si>
    <t>ELMIB részvény vásárlás</t>
  </si>
  <si>
    <t>Tárgyi eszköz beszerzés (Busz vásárlás)</t>
  </si>
  <si>
    <t>Tárgyi eszköz beszerzés (Főző üst, padok, hinták)</t>
  </si>
  <si>
    <t>Beruházások Áfája</t>
  </si>
  <si>
    <t>Beruházások összesen</t>
  </si>
  <si>
    <t>Útfelújítások</t>
  </si>
  <si>
    <t>Strandfejlesztés, Szigeti, Császtai strand</t>
  </si>
  <si>
    <t>Halász utca  térburkolat</t>
  </si>
  <si>
    <t>Önkormányzati ingatlanok felújítása</t>
  </si>
  <si>
    <t>Halász utcai nyárfák kiváltása</t>
  </si>
  <si>
    <t>Felújítások Áfája</t>
  </si>
  <si>
    <t>Felújítások összesen</t>
  </si>
  <si>
    <t>Felhalmozási kiadások összesen</t>
  </si>
  <si>
    <t xml:space="preserve">                                                 8.melléklet az 1/2015.(II.16.)önkormányzati rendelethez</t>
  </si>
  <si>
    <t>Tájékoztató adatok a MŰKÖDÉSI bevételek és kiadások alakulásáról</t>
  </si>
  <si>
    <t>Teljesítés   2013. év</t>
  </si>
  <si>
    <t>Teljesítés   2014. év</t>
  </si>
  <si>
    <t>Terv   2015.év</t>
  </si>
  <si>
    <t>Módosított   2015.év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</si>
  <si>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</si>
  <si>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</si>
  <si>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</si>
  <si>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</si>
  <si>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</si>
  <si>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</si>
  <si>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 xml:space="preserve">                                                                                 9.melléklet az 1/2015.(II.16.)önkormányzati rendelethez</t>
  </si>
  <si>
    <t>Tájékoztató adatok a FELHALMOZÁSI bevételek és kiadások alakulásáról</t>
  </si>
  <si>
    <t>Teljesít 2013. év</t>
  </si>
  <si>
    <t>Teljesít 2014.év</t>
  </si>
  <si>
    <t>Terv 2015.év</t>
  </si>
  <si>
    <t>Módosított 2015.év</t>
  </si>
  <si>
    <t>Felhalmozási célú támogatások államh belülről</t>
  </si>
  <si>
    <t>Felhalmozási célú bevételek összesen</t>
  </si>
  <si>
    <t>Felhalmozási célú kiadások összesen</t>
  </si>
  <si>
    <t>1. melléklet a 4/2016.(V.06.) önkormányzati rendelethez</t>
  </si>
  <si>
    <t>2. melléklet a 4/2016.(V.06.) önkormányzati rendelethez</t>
  </si>
  <si>
    <t>3. melléklet a 4/2016.(V.06.) önkormányzati rendelethez</t>
  </si>
  <si>
    <t>4. melléklet a 4/2016.(V.06.) önkormányzati rendelethez</t>
  </si>
  <si>
    <t>5. melléklet a 4/2016.(V.06.)önkormányzati rendelethez</t>
  </si>
  <si>
    <t>6. melléklet  a 4/2016.(V.06.) önkormányzati rendelethez</t>
  </si>
  <si>
    <t>7.melléklet a 4/2016.(V.06.)önkormányzati rendelethez</t>
  </si>
  <si>
    <t>8. melléklet a 4/2016.(V.06.) önkormányzati rendelethez</t>
  </si>
  <si>
    <t>9. melléklet a 4/2016.(V.06.)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</si>
</sst>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47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justify"/>
    </xf>
    <xf numFmtId="0" fontId="4" fillId="33" borderId="10" xfId="0" applyFont="1" applyFill="1" applyBorder="1" applyAlignment="1">
      <alignment horizontal="justify"/>
    </xf>
    <xf numFmtId="0" fontId="5" fillId="33" borderId="1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0" fontId="1" fillId="0" borderId="11" xfId="54" applyFont="1" applyBorder="1">
      <alignment/>
      <protection/>
    </xf>
    <xf numFmtId="0" fontId="5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4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wrapText="1"/>
    </xf>
    <xf numFmtId="0" fontId="3" fillId="0" borderId="19" xfId="54" applyFont="1" applyBorder="1" applyAlignment="1">
      <alignment horizontal="center" wrapText="1"/>
      <protection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wrapText="1"/>
    </xf>
    <xf numFmtId="0" fontId="3" fillId="0" borderId="11" xfId="54" applyFont="1" applyBorder="1" applyAlignment="1">
      <alignment horizont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7.28125" style="1" customWidth="1"/>
    <col min="2" max="2" width="44.7109375" style="1" customWidth="1"/>
    <col min="3" max="3" width="17.7109375" style="1" customWidth="1"/>
    <col min="4" max="4" width="18.421875" style="1" customWidth="1"/>
    <col min="5" max="254" width="9.140625" style="1" customWidth="1"/>
  </cols>
  <sheetData>
    <row r="1" spans="1:4" ht="15.75" customHeight="1">
      <c r="A1" s="136" t="s">
        <v>481</v>
      </c>
      <c r="B1" s="136"/>
      <c r="C1" s="136"/>
      <c r="D1" s="136"/>
    </row>
    <row r="2" spans="1:4" ht="15.75" customHeight="1">
      <c r="A2" s="2"/>
      <c r="B2" s="137" t="s">
        <v>0</v>
      </c>
      <c r="C2" s="137"/>
      <c r="D2" s="137"/>
    </row>
    <row r="3" spans="1:4" ht="15.75" customHeight="1">
      <c r="A3" s="138" t="s">
        <v>1</v>
      </c>
      <c r="B3" s="138"/>
      <c r="C3" s="138"/>
      <c r="D3" s="138"/>
    </row>
    <row r="4" spans="1:4" ht="15.75" customHeight="1">
      <c r="A4" s="138" t="s">
        <v>2</v>
      </c>
      <c r="B4" s="138"/>
      <c r="C4" s="138"/>
      <c r="D4" s="138"/>
    </row>
    <row r="5" spans="1:4" ht="15.75" customHeight="1">
      <c r="A5" s="3"/>
      <c r="B5" s="3"/>
      <c r="C5" s="3"/>
      <c r="D5" s="3"/>
    </row>
    <row r="6" spans="1:4" ht="15.75" customHeight="1">
      <c r="A6" s="4"/>
      <c r="B6" s="4"/>
      <c r="C6" s="4"/>
      <c r="D6" s="5" t="s">
        <v>3</v>
      </c>
    </row>
    <row r="7" spans="1:4" ht="15.75" customHeight="1">
      <c r="A7" s="139" t="s">
        <v>4</v>
      </c>
      <c r="B7" s="139"/>
      <c r="C7" s="140" t="s">
        <v>5</v>
      </c>
      <c r="D7" s="140" t="s">
        <v>6</v>
      </c>
    </row>
    <row r="8" spans="1:4" ht="15.75" customHeight="1">
      <c r="A8" s="139"/>
      <c r="B8" s="139"/>
      <c r="C8" s="140"/>
      <c r="D8" s="140"/>
    </row>
    <row r="9" spans="1:4" ht="15.75" customHeight="1">
      <c r="A9" s="141" t="s">
        <v>7</v>
      </c>
      <c r="B9" s="141"/>
      <c r="C9" s="6">
        <f>SUM(C10:C13)</f>
        <v>336018</v>
      </c>
      <c r="D9" s="6">
        <f>SUM(D10:D13)</f>
        <v>404881</v>
      </c>
    </row>
    <row r="10" spans="1:4" ht="15.75" customHeight="1">
      <c r="A10" s="7" t="s">
        <v>8</v>
      </c>
      <c r="B10" s="8" t="s">
        <v>9</v>
      </c>
      <c r="C10" s="9">
        <v>125724</v>
      </c>
      <c r="D10" s="9">
        <v>137731</v>
      </c>
    </row>
    <row r="11" spans="1:4" ht="15.75" customHeight="1">
      <c r="A11" s="7" t="s">
        <v>10</v>
      </c>
      <c r="B11" s="8" t="s">
        <v>11</v>
      </c>
      <c r="C11" s="9">
        <v>100200</v>
      </c>
      <c r="D11" s="9">
        <v>119293</v>
      </c>
    </row>
    <row r="12" spans="1:4" ht="15.75" customHeight="1">
      <c r="A12" s="7" t="s">
        <v>12</v>
      </c>
      <c r="B12" s="8" t="s">
        <v>13</v>
      </c>
      <c r="C12" s="9">
        <v>109744</v>
      </c>
      <c r="D12" s="9">
        <v>147137</v>
      </c>
    </row>
    <row r="13" spans="1:4" ht="15.75" customHeight="1">
      <c r="A13" s="7" t="s">
        <v>14</v>
      </c>
      <c r="B13" s="8" t="s">
        <v>15</v>
      </c>
      <c r="C13" s="9">
        <v>350</v>
      </c>
      <c r="D13" s="9">
        <v>720</v>
      </c>
    </row>
    <row r="14" spans="1:4" ht="15.75" customHeight="1">
      <c r="A14" s="7"/>
      <c r="B14" s="8"/>
      <c r="C14" s="9"/>
      <c r="D14" s="9"/>
    </row>
    <row r="15" spans="1:4" ht="15.75" customHeight="1">
      <c r="A15" s="10" t="s">
        <v>16</v>
      </c>
      <c r="B15" s="10"/>
      <c r="C15" s="11">
        <f>SUM(C16:C18)</f>
        <v>10600</v>
      </c>
      <c r="D15" s="11">
        <f>SUM(D16:D18)</f>
        <v>12386</v>
      </c>
    </row>
    <row r="16" spans="1:4" ht="15.75" customHeight="1">
      <c r="A16" s="7" t="s">
        <v>17</v>
      </c>
      <c r="B16" s="7" t="s">
        <v>18</v>
      </c>
      <c r="C16" s="9">
        <v>10000</v>
      </c>
      <c r="D16" s="9">
        <v>10000</v>
      </c>
    </row>
    <row r="17" spans="1:4" ht="15.75" customHeight="1">
      <c r="A17" s="7" t="s">
        <v>19</v>
      </c>
      <c r="B17" s="8" t="s">
        <v>20</v>
      </c>
      <c r="C17" s="12">
        <v>600</v>
      </c>
      <c r="D17" s="12">
        <v>2254</v>
      </c>
    </row>
    <row r="18" spans="1:4" ht="15.75" customHeight="1">
      <c r="A18" s="7" t="s">
        <v>21</v>
      </c>
      <c r="B18" s="8" t="s">
        <v>22</v>
      </c>
      <c r="C18" s="12">
        <v>0</v>
      </c>
      <c r="D18" s="12">
        <v>132</v>
      </c>
    </row>
    <row r="19" spans="1:4" ht="15.75" customHeight="1">
      <c r="A19" s="13"/>
      <c r="B19" s="8"/>
      <c r="C19" s="12"/>
      <c r="D19" s="12"/>
    </row>
    <row r="20" spans="1:4" ht="15.75" customHeight="1">
      <c r="A20" s="10" t="s">
        <v>23</v>
      </c>
      <c r="B20" s="14"/>
      <c r="C20" s="11">
        <f>SUM(C21)</f>
        <v>103000</v>
      </c>
      <c r="D20" s="11">
        <f>SUM(D21)</f>
        <v>186683</v>
      </c>
    </row>
    <row r="21" spans="1:4" ht="15.75" customHeight="1">
      <c r="A21" s="7" t="s">
        <v>24</v>
      </c>
      <c r="B21" s="8" t="s">
        <v>23</v>
      </c>
      <c r="C21" s="12">
        <v>103000</v>
      </c>
      <c r="D21" s="12">
        <v>186683</v>
      </c>
    </row>
    <row r="22" spans="1:4" ht="15.75" customHeight="1">
      <c r="A22" s="7"/>
      <c r="B22" s="8"/>
      <c r="C22" s="12"/>
      <c r="D22" s="12"/>
    </row>
    <row r="23" spans="1:4" ht="15.75" customHeight="1">
      <c r="A23" s="10" t="s">
        <v>25</v>
      </c>
      <c r="B23" s="10"/>
      <c r="C23" s="11">
        <f>SUM(C9+C15+C20)</f>
        <v>449618</v>
      </c>
      <c r="D23" s="11">
        <f>SUM(D9+D15+D20)</f>
        <v>603950</v>
      </c>
    </row>
    <row r="24" spans="1:4" ht="15.75" customHeight="1">
      <c r="A24" s="15"/>
      <c r="B24" s="15"/>
      <c r="C24" s="16"/>
      <c r="D24" s="16"/>
    </row>
    <row r="25" spans="1:4" ht="15.75" customHeight="1">
      <c r="A25" s="142" t="s">
        <v>26</v>
      </c>
      <c r="B25" s="142"/>
      <c r="C25" s="11">
        <f>SUM(C26:C30)</f>
        <v>330940</v>
      </c>
      <c r="D25" s="11">
        <f>SUM(D26:D30)</f>
        <v>476564</v>
      </c>
    </row>
    <row r="26" spans="1:4" ht="15.75" customHeight="1">
      <c r="A26" s="7" t="s">
        <v>27</v>
      </c>
      <c r="B26" s="18" t="s">
        <v>28</v>
      </c>
      <c r="C26" s="9">
        <v>75422</v>
      </c>
      <c r="D26" s="9">
        <v>77316</v>
      </c>
    </row>
    <row r="27" spans="1:4" ht="15.75" customHeight="1">
      <c r="A27" s="7" t="s">
        <v>29</v>
      </c>
      <c r="B27" s="7" t="s">
        <v>30</v>
      </c>
      <c r="C27" s="9">
        <v>20265</v>
      </c>
      <c r="D27" s="9">
        <v>20796</v>
      </c>
    </row>
    <row r="28" spans="1:4" ht="15.75" customHeight="1">
      <c r="A28" s="7" t="s">
        <v>31</v>
      </c>
      <c r="B28" s="8" t="s">
        <v>32</v>
      </c>
      <c r="C28" s="9">
        <v>145452</v>
      </c>
      <c r="D28" s="9">
        <v>168558</v>
      </c>
    </row>
    <row r="29" spans="1:4" ht="15.75" customHeight="1">
      <c r="A29" s="7" t="s">
        <v>33</v>
      </c>
      <c r="B29" s="18" t="s">
        <v>34</v>
      </c>
      <c r="C29" s="9">
        <v>6780</v>
      </c>
      <c r="D29" s="9">
        <v>7324</v>
      </c>
    </row>
    <row r="30" spans="1:4" ht="15.75" customHeight="1">
      <c r="A30" s="7" t="s">
        <v>35</v>
      </c>
      <c r="B30" s="18" t="s">
        <v>36</v>
      </c>
      <c r="C30" s="9">
        <v>83021</v>
      </c>
      <c r="D30" s="9">
        <v>202570</v>
      </c>
    </row>
    <row r="31" spans="1:4" ht="15.75" customHeight="1">
      <c r="A31" s="7"/>
      <c r="B31" s="18"/>
      <c r="C31" s="9"/>
      <c r="D31" s="9"/>
    </row>
    <row r="32" spans="1:4" ht="15.75" customHeight="1">
      <c r="A32" s="17" t="s">
        <v>37</v>
      </c>
      <c r="B32" s="19"/>
      <c r="C32" s="11">
        <f>SUM(C33:C35)</f>
        <v>118678</v>
      </c>
      <c r="D32" s="11">
        <f>SUM(D33:D35)</f>
        <v>121731</v>
      </c>
    </row>
    <row r="33" spans="1:4" ht="15.75" customHeight="1">
      <c r="A33" s="8" t="s">
        <v>38</v>
      </c>
      <c r="B33" s="18" t="s">
        <v>39</v>
      </c>
      <c r="C33" s="12">
        <v>47700</v>
      </c>
      <c r="D33" s="12">
        <v>51008</v>
      </c>
    </row>
    <row r="34" spans="1:4" ht="15.75" customHeight="1">
      <c r="A34" s="8" t="s">
        <v>40</v>
      </c>
      <c r="B34" s="18" t="s">
        <v>41</v>
      </c>
      <c r="C34" s="12">
        <v>66624</v>
      </c>
      <c r="D34" s="12">
        <v>66624</v>
      </c>
    </row>
    <row r="35" spans="1:4" ht="15.75" customHeight="1">
      <c r="A35" s="7" t="s">
        <v>42</v>
      </c>
      <c r="B35" s="7" t="s">
        <v>43</v>
      </c>
      <c r="C35" s="12">
        <v>4354</v>
      </c>
      <c r="D35" s="12">
        <v>4099</v>
      </c>
    </row>
    <row r="36" spans="1:4" ht="15.75" customHeight="1">
      <c r="A36" s="7"/>
      <c r="B36" s="7"/>
      <c r="C36" s="12"/>
      <c r="D36" s="12"/>
    </row>
    <row r="37" spans="1:4" ht="15.75" customHeight="1">
      <c r="A37" s="10" t="s">
        <v>44</v>
      </c>
      <c r="B37" s="20"/>
      <c r="C37" s="11">
        <f>SUM(C38)</f>
        <v>0</v>
      </c>
      <c r="D37" s="11">
        <f>SUM(D38)</f>
        <v>5655</v>
      </c>
    </row>
    <row r="38" spans="1:4" ht="15.75" customHeight="1">
      <c r="A38" s="7" t="s">
        <v>45</v>
      </c>
      <c r="B38" s="7" t="s">
        <v>44</v>
      </c>
      <c r="C38" s="12">
        <v>0</v>
      </c>
      <c r="D38" s="12">
        <v>5655</v>
      </c>
    </row>
    <row r="39" spans="1:4" ht="15.75" customHeight="1">
      <c r="A39" s="7"/>
      <c r="B39" s="7"/>
      <c r="C39" s="12"/>
      <c r="D39" s="12"/>
    </row>
    <row r="40" spans="1:4" ht="15.75" customHeight="1">
      <c r="A40" s="10" t="s">
        <v>46</v>
      </c>
      <c r="B40" s="10"/>
      <c r="C40" s="11">
        <f>SUM(C32,C25,C37)</f>
        <v>449618</v>
      </c>
      <c r="D40" s="11">
        <f>SUM(D32,D25,D37)</f>
        <v>603950</v>
      </c>
    </row>
  </sheetData>
  <sheetProtection selectLockedCells="1" selectUnlockedCells="1"/>
  <mergeCells count="9">
    <mergeCell ref="A9:B9"/>
    <mergeCell ref="A25:B25"/>
    <mergeCell ref="A1:D1"/>
    <mergeCell ref="B2:D2"/>
    <mergeCell ref="A3:D3"/>
    <mergeCell ref="A4:D4"/>
    <mergeCell ref="A7:B8"/>
    <mergeCell ref="C7:C8"/>
    <mergeCell ref="D7:D8"/>
  </mergeCells>
  <printOptions headings="1"/>
  <pageMargins left="0.25" right="0.25" top="0.75" bottom="0.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1" width="4.7109375" style="0" customWidth="1"/>
    <col min="2" max="2" width="5.421875" style="0" customWidth="1"/>
    <col min="3" max="3" width="7.28125" style="0" customWidth="1"/>
    <col min="4" max="4" width="4.00390625" style="0" customWidth="1"/>
    <col min="5" max="5" width="51.28125" style="0" customWidth="1"/>
    <col min="6" max="6" width="15.28125" style="0" customWidth="1"/>
    <col min="7" max="7" width="15.140625" style="0" customWidth="1"/>
    <col min="8" max="254" width="9.140625" style="0" customWidth="1"/>
  </cols>
  <sheetData>
    <row r="1" spans="1:7" ht="15.75">
      <c r="A1" s="143" t="s">
        <v>482</v>
      </c>
      <c r="B1" s="143"/>
      <c r="C1" s="143"/>
      <c r="D1" s="143"/>
      <c r="E1" s="143"/>
      <c r="F1" s="143"/>
      <c r="G1" s="143"/>
    </row>
    <row r="2" spans="1:7" ht="15.75">
      <c r="A2" s="21"/>
      <c r="B2" s="21"/>
      <c r="C2" s="21"/>
      <c r="D2" s="21"/>
      <c r="E2" s="137" t="s">
        <v>47</v>
      </c>
      <c r="F2" s="137"/>
      <c r="G2" s="137"/>
    </row>
    <row r="3" spans="1:8" ht="15" customHeight="1">
      <c r="A3" s="144" t="s">
        <v>1</v>
      </c>
      <c r="B3" s="144"/>
      <c r="C3" s="144"/>
      <c r="D3" s="144"/>
      <c r="E3" s="144"/>
      <c r="F3" s="144"/>
      <c r="G3" s="144"/>
      <c r="H3" s="23"/>
    </row>
    <row r="4" spans="1:8" ht="15" customHeight="1">
      <c r="A4" s="144" t="s">
        <v>48</v>
      </c>
      <c r="B4" s="144"/>
      <c r="C4" s="144"/>
      <c r="D4" s="144"/>
      <c r="E4" s="144"/>
      <c r="F4" s="144"/>
      <c r="G4" s="144"/>
      <c r="H4" s="23"/>
    </row>
    <row r="5" spans="1:8" ht="15" customHeight="1">
      <c r="A5" s="144" t="s">
        <v>49</v>
      </c>
      <c r="B5" s="144"/>
      <c r="C5" s="144"/>
      <c r="D5" s="144"/>
      <c r="E5" s="144"/>
      <c r="F5" s="144"/>
      <c r="G5" s="144"/>
      <c r="H5" s="23"/>
    </row>
    <row r="6" spans="1:7" ht="15" customHeight="1">
      <c r="A6" s="22"/>
      <c r="B6" s="22"/>
      <c r="C6" s="22"/>
      <c r="D6" s="22"/>
      <c r="E6" s="22"/>
      <c r="F6" s="22"/>
      <c r="G6" s="22"/>
    </row>
    <row r="7" spans="1:7" ht="15.75">
      <c r="A7" s="24"/>
      <c r="B7" s="24"/>
      <c r="C7" s="24"/>
      <c r="D7" s="24"/>
      <c r="E7" s="25"/>
      <c r="F7" s="25"/>
      <c r="G7" s="25" t="s">
        <v>3</v>
      </c>
    </row>
    <row r="8" spans="1:7" ht="15.75" customHeight="1">
      <c r="A8" s="145" t="s">
        <v>50</v>
      </c>
      <c r="B8" s="145"/>
      <c r="C8" s="145"/>
      <c r="D8" s="145"/>
      <c r="E8" s="145"/>
      <c r="F8" s="146" t="s">
        <v>5</v>
      </c>
      <c r="G8" s="147" t="s">
        <v>6</v>
      </c>
    </row>
    <row r="9" spans="1:7" ht="12.75">
      <c r="A9" s="145"/>
      <c r="B9" s="145"/>
      <c r="C9" s="145"/>
      <c r="D9" s="145"/>
      <c r="E9" s="145"/>
      <c r="F9" s="146"/>
      <c r="G9" s="146"/>
    </row>
    <row r="10" spans="1:7" ht="15.75">
      <c r="A10" s="10" t="s">
        <v>51</v>
      </c>
      <c r="B10" s="26"/>
      <c r="C10" s="26"/>
      <c r="D10" s="26"/>
      <c r="E10" s="26"/>
      <c r="F10" s="27">
        <f>F11+F23+F26+F17</f>
        <v>8090</v>
      </c>
      <c r="G10" s="27">
        <f>G11+G23+G26+G17</f>
        <v>8343</v>
      </c>
    </row>
    <row r="11" spans="1:7" ht="15.75">
      <c r="A11" s="28" t="s">
        <v>8</v>
      </c>
      <c r="B11" s="28"/>
      <c r="C11" s="28" t="s">
        <v>9</v>
      </c>
      <c r="D11" s="28"/>
      <c r="E11" s="29"/>
      <c r="F11" s="30">
        <f>SUM(F12)</f>
        <v>5886</v>
      </c>
      <c r="G11" s="30">
        <f>SUM(G12)</f>
        <v>6188</v>
      </c>
    </row>
    <row r="12" spans="1:7" ht="15.75">
      <c r="A12" s="29"/>
      <c r="B12" s="29" t="s">
        <v>52</v>
      </c>
      <c r="C12" s="29"/>
      <c r="D12" s="29" t="s">
        <v>53</v>
      </c>
      <c r="E12" s="29"/>
      <c r="F12" s="31">
        <f>F13</f>
        <v>5886</v>
      </c>
      <c r="G12" s="31">
        <f>G13+G14+G15</f>
        <v>6188</v>
      </c>
    </row>
    <row r="13" spans="1:7" ht="15.75">
      <c r="A13" s="32"/>
      <c r="B13" s="33"/>
      <c r="C13" s="33"/>
      <c r="D13" s="33"/>
      <c r="E13" s="34" t="s">
        <v>54</v>
      </c>
      <c r="F13" s="31">
        <v>5886</v>
      </c>
      <c r="G13" s="31">
        <v>5886</v>
      </c>
    </row>
    <row r="14" spans="1:7" ht="15.75">
      <c r="A14" s="32"/>
      <c r="B14" s="33"/>
      <c r="C14" s="33"/>
      <c r="D14" s="33"/>
      <c r="E14" s="34" t="s">
        <v>55</v>
      </c>
      <c r="F14" s="31"/>
      <c r="G14" s="31">
        <v>273</v>
      </c>
    </row>
    <row r="15" spans="1:7" ht="15.75">
      <c r="A15" s="32"/>
      <c r="B15" s="33"/>
      <c r="C15" s="33"/>
      <c r="D15" s="33"/>
      <c r="E15" s="34" t="s">
        <v>56</v>
      </c>
      <c r="F15" s="31"/>
      <c r="G15" s="31">
        <v>29</v>
      </c>
    </row>
    <row r="16" spans="1:7" ht="15.75">
      <c r="A16" s="32"/>
      <c r="B16" s="33"/>
      <c r="C16" s="33"/>
      <c r="D16" s="33"/>
      <c r="E16" s="34"/>
      <c r="F16" s="31"/>
      <c r="G16" s="31"/>
    </row>
    <row r="17" spans="1:7" ht="15.75">
      <c r="A17" s="28" t="s">
        <v>12</v>
      </c>
      <c r="B17" s="28"/>
      <c r="C17" s="28" t="s">
        <v>13</v>
      </c>
      <c r="D17" s="28"/>
      <c r="E17" s="28"/>
      <c r="F17" s="31">
        <f>SUM(F18:F21)</f>
        <v>1254</v>
      </c>
      <c r="G17" s="31">
        <f>SUM(G18:G21)</f>
        <v>1046</v>
      </c>
    </row>
    <row r="18" spans="1:7" ht="15.75">
      <c r="A18" s="29"/>
      <c r="B18" s="29"/>
      <c r="C18" s="29" t="s">
        <v>57</v>
      </c>
      <c r="D18" s="29" t="s">
        <v>58</v>
      </c>
      <c r="E18" s="29"/>
      <c r="F18" s="31">
        <v>200</v>
      </c>
      <c r="G18" s="31">
        <v>205</v>
      </c>
    </row>
    <row r="19" spans="1:7" ht="15.75">
      <c r="A19" s="29"/>
      <c r="B19" s="29"/>
      <c r="C19" s="29" t="s">
        <v>59</v>
      </c>
      <c r="D19" s="29" t="s">
        <v>60</v>
      </c>
      <c r="E19" s="29"/>
      <c r="F19" s="31"/>
      <c r="G19" s="31">
        <v>327</v>
      </c>
    </row>
    <row r="20" spans="1:7" ht="15.75">
      <c r="A20" s="29"/>
      <c r="B20" s="29"/>
      <c r="C20" s="29" t="s">
        <v>61</v>
      </c>
      <c r="D20" s="29" t="s">
        <v>62</v>
      </c>
      <c r="E20" s="29"/>
      <c r="F20" s="31">
        <v>54</v>
      </c>
      <c r="G20" s="31">
        <v>54</v>
      </c>
    </row>
    <row r="21" spans="1:7" ht="15.75">
      <c r="A21" s="29"/>
      <c r="B21" s="29"/>
      <c r="C21" s="29" t="s">
        <v>63</v>
      </c>
      <c r="D21" s="29" t="s">
        <v>64</v>
      </c>
      <c r="E21" s="29"/>
      <c r="F21" s="31">
        <v>1000</v>
      </c>
      <c r="G21" s="31">
        <v>460</v>
      </c>
    </row>
    <row r="22" spans="1:7" ht="15.75">
      <c r="A22" s="32"/>
      <c r="B22" s="33"/>
      <c r="C22" s="34"/>
      <c r="D22" s="34"/>
      <c r="E22" s="34"/>
      <c r="F22" s="31"/>
      <c r="G22" s="31"/>
    </row>
    <row r="23" spans="1:7" ht="15.75">
      <c r="A23" s="28" t="s">
        <v>19</v>
      </c>
      <c r="B23" s="28"/>
      <c r="C23" s="28" t="s">
        <v>20</v>
      </c>
      <c r="D23" s="28"/>
      <c r="E23" s="28"/>
      <c r="F23" s="30">
        <f>SUM(F24)</f>
        <v>600</v>
      </c>
      <c r="G23" s="30">
        <f>SUM(G24)</f>
        <v>604</v>
      </c>
    </row>
    <row r="24" spans="1:7" ht="15.75">
      <c r="A24" s="29"/>
      <c r="B24" s="29" t="s">
        <v>65</v>
      </c>
      <c r="C24" s="29"/>
      <c r="D24" s="29" t="s">
        <v>66</v>
      </c>
      <c r="E24" s="29"/>
      <c r="F24" s="31">
        <v>600</v>
      </c>
      <c r="G24" s="31">
        <v>604</v>
      </c>
    </row>
    <row r="25" spans="1:7" ht="15.75">
      <c r="A25" s="29"/>
      <c r="B25" s="29"/>
      <c r="C25" s="29"/>
      <c r="D25" s="29"/>
      <c r="E25" s="29"/>
      <c r="F25" s="31"/>
      <c r="G25" s="31"/>
    </row>
    <row r="26" spans="1:7" ht="15.75">
      <c r="A26" s="28" t="s">
        <v>14</v>
      </c>
      <c r="B26" s="28"/>
      <c r="C26" s="28" t="s">
        <v>15</v>
      </c>
      <c r="D26" s="28"/>
      <c r="E26" s="28"/>
      <c r="F26" s="30">
        <f>SUM(F27)</f>
        <v>350</v>
      </c>
      <c r="G26" s="30">
        <f>SUM(G27)</f>
        <v>505</v>
      </c>
    </row>
    <row r="27" spans="1:7" ht="15.75">
      <c r="A27" s="29"/>
      <c r="B27" s="29" t="s">
        <v>67</v>
      </c>
      <c r="C27" s="29"/>
      <c r="D27" s="29" t="s">
        <v>68</v>
      </c>
      <c r="E27" s="29"/>
      <c r="F27" s="31">
        <v>350</v>
      </c>
      <c r="G27" s="31">
        <v>505</v>
      </c>
    </row>
    <row r="28" spans="1:7" ht="15.75">
      <c r="A28" s="29"/>
      <c r="B28" s="29"/>
      <c r="C28" s="29"/>
      <c r="D28" s="29"/>
      <c r="E28" s="29"/>
      <c r="F28" s="31"/>
      <c r="G28" s="31"/>
    </row>
    <row r="29" spans="1:7" ht="15.75" customHeight="1">
      <c r="A29" s="35" t="s">
        <v>69</v>
      </c>
      <c r="B29" s="35"/>
      <c r="C29" s="35"/>
      <c r="D29" s="35"/>
      <c r="E29" s="35"/>
      <c r="F29" s="36">
        <f>SUM(F30)</f>
        <v>100200</v>
      </c>
      <c r="G29" s="36">
        <f>SUM(G30)</f>
        <v>119293</v>
      </c>
    </row>
    <row r="30" spans="1:7" ht="15.75" customHeight="1">
      <c r="A30" s="28" t="s">
        <v>10</v>
      </c>
      <c r="B30" s="28"/>
      <c r="C30" s="28" t="s">
        <v>11</v>
      </c>
      <c r="D30" s="28"/>
      <c r="E30" s="28"/>
      <c r="F30" s="37">
        <f>F31+F34</f>
        <v>100200</v>
      </c>
      <c r="G30" s="37">
        <f>G31+G34</f>
        <v>119293</v>
      </c>
    </row>
    <row r="31" spans="1:7" ht="15.75" customHeight="1">
      <c r="A31" s="29"/>
      <c r="B31" s="28" t="s">
        <v>70</v>
      </c>
      <c r="C31" s="28"/>
      <c r="D31" s="28" t="s">
        <v>71</v>
      </c>
      <c r="E31" s="28"/>
      <c r="F31" s="37">
        <f>SUM(F32:F33)</f>
        <v>59000</v>
      </c>
      <c r="G31" s="37">
        <f>SUM(G32:G33)</f>
        <v>64495</v>
      </c>
    </row>
    <row r="32" spans="1:7" ht="15.75" customHeight="1">
      <c r="A32" s="29"/>
      <c r="B32" s="29"/>
      <c r="C32" s="29"/>
      <c r="D32" s="29"/>
      <c r="E32" s="29" t="s">
        <v>72</v>
      </c>
      <c r="F32" s="38">
        <v>46000</v>
      </c>
      <c r="G32" s="38">
        <v>51046</v>
      </c>
    </row>
    <row r="33" spans="1:7" ht="15.75" customHeight="1">
      <c r="A33" s="28"/>
      <c r="B33" s="28"/>
      <c r="C33" s="28"/>
      <c r="D33" s="28"/>
      <c r="E33" s="29" t="s">
        <v>73</v>
      </c>
      <c r="F33" s="39">
        <v>13000</v>
      </c>
      <c r="G33" s="39">
        <v>13449</v>
      </c>
    </row>
    <row r="34" spans="1:7" ht="15.75" customHeight="1">
      <c r="A34" s="28"/>
      <c r="B34" s="28" t="s">
        <v>74</v>
      </c>
      <c r="C34" s="28"/>
      <c r="D34" s="28" t="s">
        <v>75</v>
      </c>
      <c r="E34" s="28"/>
      <c r="F34" s="37">
        <f>F35+F37+F39</f>
        <v>41200</v>
      </c>
      <c r="G34" s="37">
        <f>G35+G37+G39</f>
        <v>54798</v>
      </c>
    </row>
    <row r="35" spans="1:7" ht="15.75" customHeight="1">
      <c r="A35" s="28"/>
      <c r="B35" s="29"/>
      <c r="C35" s="29" t="s">
        <v>76</v>
      </c>
      <c r="D35" s="29" t="s">
        <v>77</v>
      </c>
      <c r="E35" s="29"/>
      <c r="F35" s="39">
        <f>SUM(F36)</f>
        <v>18500</v>
      </c>
      <c r="G35" s="39">
        <f>SUM(G36)</f>
        <v>25622</v>
      </c>
    </row>
    <row r="36" spans="1:7" ht="15.75" customHeight="1">
      <c r="A36" s="28"/>
      <c r="B36" s="29"/>
      <c r="C36" s="29"/>
      <c r="D36" s="29"/>
      <c r="E36" s="29" t="s">
        <v>78</v>
      </c>
      <c r="F36" s="38">
        <v>18500</v>
      </c>
      <c r="G36" s="38">
        <v>25622</v>
      </c>
    </row>
    <row r="37" spans="1:7" ht="15.75" customHeight="1">
      <c r="A37" s="28"/>
      <c r="B37" s="29"/>
      <c r="C37" s="29" t="s">
        <v>79</v>
      </c>
      <c r="D37" s="29" t="s">
        <v>80</v>
      </c>
      <c r="E37" s="29"/>
      <c r="F37" s="39">
        <f>SUM(F38)</f>
        <v>3000</v>
      </c>
      <c r="G37" s="39">
        <f>SUM(G38)</f>
        <v>4134</v>
      </c>
    </row>
    <row r="38" spans="1:7" ht="15.75" customHeight="1">
      <c r="A38" s="28"/>
      <c r="B38" s="29"/>
      <c r="C38" s="29"/>
      <c r="D38" s="29"/>
      <c r="E38" s="29" t="s">
        <v>81</v>
      </c>
      <c r="F38" s="39">
        <v>3000</v>
      </c>
      <c r="G38" s="39">
        <v>4134</v>
      </c>
    </row>
    <row r="39" spans="1:7" ht="15.75" customHeight="1">
      <c r="A39" s="28"/>
      <c r="B39" s="29"/>
      <c r="C39" s="29" t="s">
        <v>82</v>
      </c>
      <c r="D39" s="29" t="s">
        <v>83</v>
      </c>
      <c r="E39" s="29"/>
      <c r="F39" s="39">
        <f>SUM(F40:F43)</f>
        <v>19700</v>
      </c>
      <c r="G39" s="39">
        <f>SUM(G40:G43)</f>
        <v>25042</v>
      </c>
    </row>
    <row r="40" spans="1:7" ht="15.75" customHeight="1">
      <c r="A40" s="28"/>
      <c r="B40" s="29"/>
      <c r="C40" s="29"/>
      <c r="D40" s="29"/>
      <c r="E40" s="29" t="s">
        <v>84</v>
      </c>
      <c r="F40" s="39">
        <v>19000</v>
      </c>
      <c r="G40" s="39">
        <v>23777</v>
      </c>
    </row>
    <row r="41" spans="1:7" ht="15.75" customHeight="1">
      <c r="A41" s="29"/>
      <c r="B41" s="29"/>
      <c r="C41" s="29"/>
      <c r="D41" s="29"/>
      <c r="E41" s="29" t="s">
        <v>85</v>
      </c>
      <c r="F41" s="38">
        <v>200</v>
      </c>
      <c r="G41" s="38">
        <v>365</v>
      </c>
    </row>
    <row r="42" spans="1:7" ht="15.75" customHeight="1">
      <c r="A42" s="29"/>
      <c r="B42" s="29"/>
      <c r="C42" s="29" t="s">
        <v>86</v>
      </c>
      <c r="D42" s="29"/>
      <c r="E42" s="29" t="s">
        <v>87</v>
      </c>
      <c r="F42" s="39">
        <v>500</v>
      </c>
      <c r="G42" s="39">
        <v>900</v>
      </c>
    </row>
    <row r="43" spans="1:7" ht="15.75" customHeight="1">
      <c r="A43" s="29"/>
      <c r="B43" s="29"/>
      <c r="C43" s="29" t="s">
        <v>88</v>
      </c>
      <c r="D43" s="29"/>
      <c r="E43" s="29" t="s">
        <v>89</v>
      </c>
      <c r="F43" s="39"/>
      <c r="G43" s="39"/>
    </row>
    <row r="44" spans="1:7" ht="15.75" customHeight="1">
      <c r="A44" s="29"/>
      <c r="B44" s="29"/>
      <c r="C44" s="29"/>
      <c r="D44" s="29"/>
      <c r="E44" s="29"/>
      <c r="F44" s="39"/>
      <c r="G44" s="39"/>
    </row>
    <row r="45" spans="1:7" ht="15.75" customHeight="1">
      <c r="A45" s="10" t="s">
        <v>90</v>
      </c>
      <c r="B45" s="17"/>
      <c r="C45" s="17"/>
      <c r="D45" s="17"/>
      <c r="E45" s="17"/>
      <c r="F45" s="36">
        <f>SUM(F46)</f>
        <v>127</v>
      </c>
      <c r="G45" s="36">
        <f>SUM(G46)</f>
        <v>127</v>
      </c>
    </row>
    <row r="46" spans="1:7" ht="15.75" customHeight="1">
      <c r="A46" s="28" t="s">
        <v>12</v>
      </c>
      <c r="B46" s="28"/>
      <c r="C46" s="28" t="s">
        <v>13</v>
      </c>
      <c r="D46" s="28"/>
      <c r="E46" s="28"/>
      <c r="F46" s="39">
        <f>F47+F48</f>
        <v>127</v>
      </c>
      <c r="G46" s="39">
        <f>G47+G48</f>
        <v>127</v>
      </c>
    </row>
    <row r="47" spans="1:7" ht="15.75" customHeight="1">
      <c r="A47" s="28"/>
      <c r="B47" s="28"/>
      <c r="C47" s="29" t="s">
        <v>57</v>
      </c>
      <c r="D47" s="29" t="s">
        <v>91</v>
      </c>
      <c r="E47" s="29"/>
      <c r="F47" s="39">
        <v>100</v>
      </c>
      <c r="G47" s="39">
        <v>100</v>
      </c>
    </row>
    <row r="48" spans="1:7" ht="15.75" customHeight="1">
      <c r="A48" s="29"/>
      <c r="B48" s="29"/>
      <c r="C48" s="29" t="s">
        <v>61</v>
      </c>
      <c r="D48" s="29" t="s">
        <v>62</v>
      </c>
      <c r="E48" s="29"/>
      <c r="F48" s="39">
        <v>27</v>
      </c>
      <c r="G48" s="39">
        <v>27</v>
      </c>
    </row>
    <row r="49" spans="1:7" ht="15.75" customHeight="1">
      <c r="A49" s="29"/>
      <c r="B49" s="29"/>
      <c r="C49" s="29"/>
      <c r="D49" s="29"/>
      <c r="E49" s="29"/>
      <c r="F49" s="39"/>
      <c r="G49" s="39"/>
    </row>
    <row r="50" spans="1:7" ht="15.75" customHeight="1">
      <c r="A50" s="10" t="s">
        <v>92</v>
      </c>
      <c r="B50" s="17"/>
      <c r="C50" s="17"/>
      <c r="D50" s="17"/>
      <c r="E50" s="40"/>
      <c r="F50" s="36">
        <f>SUM(F51)</f>
        <v>61797</v>
      </c>
      <c r="G50" s="36">
        <f>SUM(G51)</f>
        <v>88695</v>
      </c>
    </row>
    <row r="51" spans="1:7" ht="15.75" customHeight="1">
      <c r="A51" s="28" t="s">
        <v>12</v>
      </c>
      <c r="B51" s="28"/>
      <c r="C51" s="28" t="s">
        <v>13</v>
      </c>
      <c r="D51" s="28"/>
      <c r="E51" s="28"/>
      <c r="F51" s="39">
        <f>F53+F56+F52</f>
        <v>61797</v>
      </c>
      <c r="G51" s="39">
        <f>G53+G56+G52+G57</f>
        <v>88695</v>
      </c>
    </row>
    <row r="52" spans="1:7" ht="15.75" customHeight="1">
      <c r="A52" s="29"/>
      <c r="B52" s="29"/>
      <c r="C52" s="29" t="s">
        <v>93</v>
      </c>
      <c r="D52" s="29" t="s">
        <v>94</v>
      </c>
      <c r="E52" s="29"/>
      <c r="F52" s="38">
        <v>787</v>
      </c>
      <c r="G52" s="38">
        <v>886</v>
      </c>
    </row>
    <row r="53" spans="1:7" ht="15.75" customHeight="1">
      <c r="A53" s="29"/>
      <c r="B53" s="29"/>
      <c r="C53" s="29" t="s">
        <v>57</v>
      </c>
      <c r="D53" s="29" t="s">
        <v>95</v>
      </c>
      <c r="E53" s="29"/>
      <c r="F53" s="39">
        <f>SUM(F54:F55)</f>
        <v>48000</v>
      </c>
      <c r="G53" s="39">
        <f>SUM(G54:G55)</f>
        <v>62562</v>
      </c>
    </row>
    <row r="54" spans="1:7" ht="15.75" customHeight="1">
      <c r="A54" s="29"/>
      <c r="B54" s="29"/>
      <c r="C54" s="29"/>
      <c r="D54" s="29"/>
      <c r="E54" s="29" t="s">
        <v>96</v>
      </c>
      <c r="F54" s="38">
        <v>47400</v>
      </c>
      <c r="G54" s="38">
        <v>61962</v>
      </c>
    </row>
    <row r="55" spans="1:7" ht="15.75" customHeight="1">
      <c r="A55" s="29"/>
      <c r="B55" s="29"/>
      <c r="C55" s="29"/>
      <c r="D55" s="29"/>
      <c r="E55" s="29" t="s">
        <v>97</v>
      </c>
      <c r="F55" s="39">
        <v>600</v>
      </c>
      <c r="G55" s="39">
        <v>600</v>
      </c>
    </row>
    <row r="56" spans="1:7" ht="15.75" customHeight="1">
      <c r="A56" s="29"/>
      <c r="B56" s="29"/>
      <c r="C56" s="29" t="s">
        <v>61</v>
      </c>
      <c r="D56" s="29" t="s">
        <v>62</v>
      </c>
      <c r="E56" s="29"/>
      <c r="F56" s="38">
        <v>13010</v>
      </c>
      <c r="G56" s="38">
        <v>16696</v>
      </c>
    </row>
    <row r="57" spans="1:7" ht="15.75" customHeight="1">
      <c r="A57" s="29"/>
      <c r="B57" s="29"/>
      <c r="C57" s="29" t="s">
        <v>98</v>
      </c>
      <c r="D57" s="29" t="s">
        <v>99</v>
      </c>
      <c r="E57" s="29"/>
      <c r="F57" s="39"/>
      <c r="G57" s="39">
        <v>8551</v>
      </c>
    </row>
    <row r="58" spans="1:7" ht="15.75" customHeight="1">
      <c r="A58" s="29"/>
      <c r="B58" s="29"/>
      <c r="C58" s="29"/>
      <c r="D58" s="29"/>
      <c r="E58" s="29"/>
      <c r="F58" s="39"/>
      <c r="G58" s="39"/>
    </row>
    <row r="59" spans="1:9" ht="15.75" customHeight="1">
      <c r="A59" s="35" t="s">
        <v>100</v>
      </c>
      <c r="B59" s="35"/>
      <c r="C59" s="35"/>
      <c r="D59" s="35"/>
      <c r="E59" s="35"/>
      <c r="F59" s="36">
        <f>F60+F71</f>
        <v>104835</v>
      </c>
      <c r="G59" s="36">
        <f>G60+G71+G68</f>
        <v>122664</v>
      </c>
      <c r="H59" s="41"/>
      <c r="I59" s="41"/>
    </row>
    <row r="60" spans="1:7" ht="15.75" customHeight="1">
      <c r="A60" s="28" t="s">
        <v>8</v>
      </c>
      <c r="B60" s="28"/>
      <c r="C60" s="28" t="s">
        <v>9</v>
      </c>
      <c r="D60" s="28"/>
      <c r="E60" s="29"/>
      <c r="F60" s="39">
        <f>F61</f>
        <v>104835</v>
      </c>
      <c r="G60" s="39">
        <f>G61</f>
        <v>116340</v>
      </c>
    </row>
    <row r="61" spans="1:7" ht="15.75" customHeight="1">
      <c r="A61" s="29"/>
      <c r="B61" s="29" t="s">
        <v>101</v>
      </c>
      <c r="C61" s="29"/>
      <c r="D61" s="29" t="s">
        <v>102</v>
      </c>
      <c r="E61" s="29"/>
      <c r="F61" s="39">
        <f>SUM(F62:F67)</f>
        <v>104835</v>
      </c>
      <c r="G61" s="39">
        <f>SUM(G62:G67)</f>
        <v>116340</v>
      </c>
    </row>
    <row r="62" spans="1:7" ht="15.75" customHeight="1">
      <c r="A62" s="28"/>
      <c r="B62" s="28"/>
      <c r="C62" s="29" t="s">
        <v>103</v>
      </c>
      <c r="D62" s="29" t="s">
        <v>104</v>
      </c>
      <c r="E62" s="29"/>
      <c r="F62" s="39">
        <v>60865</v>
      </c>
      <c r="G62" s="39">
        <v>61068</v>
      </c>
    </row>
    <row r="63" spans="1:7" ht="15.75" customHeight="1">
      <c r="A63" s="29"/>
      <c r="B63" s="29"/>
      <c r="C63" s="29" t="s">
        <v>105</v>
      </c>
      <c r="D63" s="29" t="s">
        <v>106</v>
      </c>
      <c r="E63" s="29"/>
      <c r="F63" s="39">
        <v>25536</v>
      </c>
      <c r="G63" s="39">
        <v>26055</v>
      </c>
    </row>
    <row r="64" spans="1:7" ht="15.75" customHeight="1">
      <c r="A64" s="29"/>
      <c r="B64" s="29"/>
      <c r="C64" s="29" t="s">
        <v>107</v>
      </c>
      <c r="D64" s="29" t="s">
        <v>108</v>
      </c>
      <c r="E64" s="29"/>
      <c r="F64" s="39">
        <v>17074</v>
      </c>
      <c r="G64" s="39">
        <v>18205</v>
      </c>
    </row>
    <row r="65" spans="1:7" ht="15.75" customHeight="1">
      <c r="A65" s="29"/>
      <c r="B65" s="29"/>
      <c r="C65" s="29" t="s">
        <v>109</v>
      </c>
      <c r="D65" s="29" t="s">
        <v>110</v>
      </c>
      <c r="E65" s="29"/>
      <c r="F65" s="38">
        <v>1360</v>
      </c>
      <c r="G65" s="38">
        <v>1450</v>
      </c>
    </row>
    <row r="66" spans="1:7" ht="15.75" customHeight="1">
      <c r="A66" s="29"/>
      <c r="B66" s="29"/>
      <c r="C66" s="29" t="s">
        <v>111</v>
      </c>
      <c r="D66" s="29" t="s">
        <v>112</v>
      </c>
      <c r="E66" s="29"/>
      <c r="F66" s="39">
        <v>0</v>
      </c>
      <c r="G66" s="39">
        <v>9562</v>
      </c>
    </row>
    <row r="67" spans="1:7" ht="15.75" customHeight="1">
      <c r="A67" s="29"/>
      <c r="B67" s="29"/>
      <c r="C67" s="29" t="s">
        <v>113</v>
      </c>
      <c r="D67" s="29" t="s">
        <v>114</v>
      </c>
      <c r="E67" s="29"/>
      <c r="F67" s="38">
        <v>0</v>
      </c>
      <c r="G67" s="38">
        <v>0</v>
      </c>
    </row>
    <row r="68" spans="1:7" ht="15.75" customHeight="1">
      <c r="A68" s="28" t="s">
        <v>24</v>
      </c>
      <c r="B68" s="28"/>
      <c r="C68" s="28" t="s">
        <v>23</v>
      </c>
      <c r="D68" s="28"/>
      <c r="E68" s="28"/>
      <c r="F68" s="42"/>
      <c r="G68" s="42">
        <f>G69</f>
        <v>6324</v>
      </c>
    </row>
    <row r="69" spans="1:7" ht="15.75" customHeight="1">
      <c r="A69" s="29"/>
      <c r="B69" s="29" t="s">
        <v>115</v>
      </c>
      <c r="C69" s="29"/>
      <c r="D69" s="29" t="s">
        <v>116</v>
      </c>
      <c r="E69" s="29"/>
      <c r="F69" s="38"/>
      <c r="G69" s="38">
        <f>G70</f>
        <v>6324</v>
      </c>
    </row>
    <row r="70" spans="1:7" ht="15.75" customHeight="1">
      <c r="A70" s="29"/>
      <c r="B70" s="29"/>
      <c r="C70" s="29" t="s">
        <v>117</v>
      </c>
      <c r="D70" s="29" t="s">
        <v>118</v>
      </c>
      <c r="E70" s="29"/>
      <c r="F70" s="38"/>
      <c r="G70" s="38">
        <v>6324</v>
      </c>
    </row>
    <row r="71" spans="1:7" ht="15.75" customHeight="1">
      <c r="A71" s="28" t="s">
        <v>17</v>
      </c>
      <c r="B71" s="28"/>
      <c r="C71" s="28" t="s">
        <v>18</v>
      </c>
      <c r="D71" s="28"/>
      <c r="E71" s="28"/>
      <c r="F71" s="37">
        <f>F72</f>
        <v>0</v>
      </c>
      <c r="G71" s="37">
        <f>G72</f>
        <v>0</v>
      </c>
    </row>
    <row r="72" spans="1:7" ht="15.75" customHeight="1">
      <c r="A72" s="29"/>
      <c r="B72" s="29" t="s">
        <v>119</v>
      </c>
      <c r="C72" s="29"/>
      <c r="D72" s="29" t="s">
        <v>120</v>
      </c>
      <c r="E72" s="29"/>
      <c r="F72" s="39"/>
      <c r="G72" s="39"/>
    </row>
    <row r="73" spans="1:7" ht="15.75" customHeight="1">
      <c r="A73" s="29"/>
      <c r="B73" s="29"/>
      <c r="C73" s="29"/>
      <c r="D73" s="29"/>
      <c r="E73" s="29"/>
      <c r="F73" s="39"/>
      <c r="G73" s="39"/>
    </row>
    <row r="74" spans="1:7" ht="15.75" customHeight="1">
      <c r="A74" s="35" t="s">
        <v>121</v>
      </c>
      <c r="B74" s="35"/>
      <c r="C74" s="35"/>
      <c r="D74" s="35"/>
      <c r="E74" s="35"/>
      <c r="F74" s="36">
        <f>SUM(F75)</f>
        <v>103000</v>
      </c>
      <c r="G74" s="36">
        <f>SUM(G75)</f>
        <v>180359</v>
      </c>
    </row>
    <row r="75" spans="1:7" ht="15.75" customHeight="1">
      <c r="A75" s="28" t="s">
        <v>24</v>
      </c>
      <c r="B75" s="28"/>
      <c r="C75" s="28" t="s">
        <v>23</v>
      </c>
      <c r="D75" s="28"/>
      <c r="E75" s="28"/>
      <c r="F75" s="39">
        <f>SUM(F76)</f>
        <v>103000</v>
      </c>
      <c r="G75" s="39">
        <f>SUM(G76)</f>
        <v>180359</v>
      </c>
    </row>
    <row r="76" spans="1:7" ht="15.75" customHeight="1">
      <c r="A76" s="29"/>
      <c r="B76" s="29" t="s">
        <v>115</v>
      </c>
      <c r="C76" s="29"/>
      <c r="D76" s="29" t="s">
        <v>122</v>
      </c>
      <c r="E76" s="29"/>
      <c r="F76" s="39">
        <f>F77+F78</f>
        <v>103000</v>
      </c>
      <c r="G76" s="39">
        <f>SUM(G77:G79)</f>
        <v>180359</v>
      </c>
    </row>
    <row r="77" spans="1:7" ht="15.75" customHeight="1">
      <c r="A77" s="29"/>
      <c r="B77" s="29"/>
      <c r="C77" s="29" t="s">
        <v>123</v>
      </c>
      <c r="D77" s="29"/>
      <c r="E77" s="29" t="s">
        <v>124</v>
      </c>
      <c r="F77" s="39">
        <v>23000</v>
      </c>
      <c r="G77" s="39">
        <v>150359</v>
      </c>
    </row>
    <row r="78" spans="1:7" ht="15.75" customHeight="1">
      <c r="A78" s="29"/>
      <c r="B78" s="29"/>
      <c r="C78" s="29" t="s">
        <v>125</v>
      </c>
      <c r="D78" s="29"/>
      <c r="E78" s="43" t="s">
        <v>126</v>
      </c>
      <c r="F78" s="39">
        <v>80000</v>
      </c>
      <c r="G78" s="39">
        <v>30000</v>
      </c>
    </row>
    <row r="79" spans="1:7" ht="15.75" customHeight="1">
      <c r="A79" s="29"/>
      <c r="B79" s="29"/>
      <c r="C79" s="29"/>
      <c r="D79" s="29"/>
      <c r="E79" s="29"/>
      <c r="F79" s="39"/>
      <c r="G79" s="39"/>
    </row>
    <row r="80" spans="1:7" ht="15.75" customHeight="1">
      <c r="A80" s="10" t="s">
        <v>127</v>
      </c>
      <c r="B80" s="17"/>
      <c r="C80" s="17"/>
      <c r="D80" s="44"/>
      <c r="E80" s="45"/>
      <c r="F80" s="36">
        <f>F81</f>
        <v>10000</v>
      </c>
      <c r="G80" s="36">
        <f>G81</f>
        <v>10000</v>
      </c>
    </row>
    <row r="81" spans="1:7" ht="15.75" customHeight="1">
      <c r="A81" s="28" t="s">
        <v>8</v>
      </c>
      <c r="B81" s="28"/>
      <c r="C81" s="28" t="s">
        <v>9</v>
      </c>
      <c r="D81" s="28"/>
      <c r="E81" s="29"/>
      <c r="F81" s="39">
        <f>F82</f>
        <v>10000</v>
      </c>
      <c r="G81" s="39">
        <f>G82</f>
        <v>10000</v>
      </c>
    </row>
    <row r="82" spans="1:7" ht="15.75" customHeight="1">
      <c r="A82" s="29"/>
      <c r="B82" s="29" t="s">
        <v>52</v>
      </c>
      <c r="C82" s="29"/>
      <c r="D82" s="29" t="s">
        <v>128</v>
      </c>
      <c r="E82" s="29"/>
      <c r="F82" s="39">
        <v>10000</v>
      </c>
      <c r="G82" s="39">
        <v>10000</v>
      </c>
    </row>
    <row r="83" spans="1:7" ht="15.75" customHeight="1">
      <c r="A83" s="29"/>
      <c r="B83" s="29"/>
      <c r="C83" s="29"/>
      <c r="D83" s="29"/>
      <c r="E83" s="29"/>
      <c r="F83" s="39"/>
      <c r="G83" s="39"/>
    </row>
    <row r="84" spans="1:7" ht="15.75" customHeight="1">
      <c r="A84" s="10" t="s">
        <v>129</v>
      </c>
      <c r="B84" s="17"/>
      <c r="C84" s="17"/>
      <c r="D84" s="17"/>
      <c r="E84" s="40"/>
      <c r="F84" s="36">
        <f>SUM(F85)</f>
        <v>317</v>
      </c>
      <c r="G84" s="36">
        <f>SUM(G85)</f>
        <v>317</v>
      </c>
    </row>
    <row r="85" spans="1:7" ht="15.75" customHeight="1">
      <c r="A85" s="28" t="s">
        <v>12</v>
      </c>
      <c r="B85" s="28"/>
      <c r="C85" s="28" t="s">
        <v>13</v>
      </c>
      <c r="D85" s="28"/>
      <c r="E85" s="28"/>
      <c r="F85" s="39">
        <f>SUM(F86:F87)</f>
        <v>317</v>
      </c>
      <c r="G85" s="39">
        <f>SUM(G86:G87)</f>
        <v>317</v>
      </c>
    </row>
    <row r="86" spans="1:7" ht="15.75" customHeight="1">
      <c r="A86" s="29"/>
      <c r="B86" s="29"/>
      <c r="C86" s="29" t="s">
        <v>130</v>
      </c>
      <c r="D86" s="29" t="s">
        <v>131</v>
      </c>
      <c r="E86" s="29"/>
      <c r="F86" s="39">
        <v>250</v>
      </c>
      <c r="G86" s="39">
        <v>250</v>
      </c>
    </row>
    <row r="87" spans="1:7" ht="15.75" customHeight="1">
      <c r="A87" s="29"/>
      <c r="B87" s="29"/>
      <c r="C87" s="29" t="s">
        <v>61</v>
      </c>
      <c r="D87" s="29" t="s">
        <v>62</v>
      </c>
      <c r="E87" s="29"/>
      <c r="F87" s="39">
        <v>67</v>
      </c>
      <c r="G87" s="39">
        <v>67</v>
      </c>
    </row>
    <row r="88" spans="1:7" ht="15.75" customHeight="1">
      <c r="A88" s="29"/>
      <c r="B88" s="29"/>
      <c r="C88" s="29"/>
      <c r="D88" s="29"/>
      <c r="E88" s="29"/>
      <c r="F88" s="39"/>
      <c r="G88" s="39"/>
    </row>
    <row r="89" spans="1:7" ht="15.75" customHeight="1">
      <c r="A89" s="10" t="s">
        <v>132</v>
      </c>
      <c r="B89" s="17"/>
      <c r="C89" s="17"/>
      <c r="D89" s="17"/>
      <c r="E89" s="17"/>
      <c r="F89" s="36">
        <f>SUM(F90+F93)</f>
        <v>1384</v>
      </c>
      <c r="G89" s="36">
        <f>SUM(G90+G94)</f>
        <v>1863</v>
      </c>
    </row>
    <row r="90" spans="1:7" ht="15.75" customHeight="1">
      <c r="A90" s="28" t="s">
        <v>12</v>
      </c>
      <c r="B90" s="28"/>
      <c r="C90" s="28" t="s">
        <v>13</v>
      </c>
      <c r="D90" s="28"/>
      <c r="E90" s="28"/>
      <c r="F90" s="39">
        <f>SUM(F91:F92)</f>
        <v>1384</v>
      </c>
      <c r="G90" s="39">
        <f>SUM(G91:G92)</f>
        <v>1731</v>
      </c>
    </row>
    <row r="91" spans="1:7" ht="15.75" customHeight="1">
      <c r="A91" s="29"/>
      <c r="B91" s="29"/>
      <c r="C91" s="29" t="s">
        <v>57</v>
      </c>
      <c r="D91" s="29" t="s">
        <v>91</v>
      </c>
      <c r="E91" s="29"/>
      <c r="F91" s="39">
        <v>1090</v>
      </c>
      <c r="G91" s="39">
        <v>1363</v>
      </c>
    </row>
    <row r="92" spans="1:7" ht="15.75" customHeight="1">
      <c r="A92" s="29"/>
      <c r="B92" s="29"/>
      <c r="C92" s="29" t="s">
        <v>61</v>
      </c>
      <c r="D92" s="29" t="s">
        <v>62</v>
      </c>
      <c r="E92" s="29"/>
      <c r="F92" s="39">
        <v>294</v>
      </c>
      <c r="G92" s="39">
        <v>368</v>
      </c>
    </row>
    <row r="93" spans="1:7" ht="15.75" customHeight="1">
      <c r="A93" s="28" t="s">
        <v>21</v>
      </c>
      <c r="B93" s="29"/>
      <c r="C93" s="29" t="s">
        <v>133</v>
      </c>
      <c r="D93" s="29" t="s">
        <v>134</v>
      </c>
      <c r="E93" s="29"/>
      <c r="F93" s="39">
        <v>0</v>
      </c>
      <c r="G93" s="39">
        <v>0</v>
      </c>
    </row>
    <row r="94" spans="1:7" ht="15.75" customHeight="1">
      <c r="A94" s="28"/>
      <c r="B94" s="29"/>
      <c r="C94" s="29" t="s">
        <v>135</v>
      </c>
      <c r="D94" s="29" t="s">
        <v>136</v>
      </c>
      <c r="E94" s="29"/>
      <c r="F94" s="39"/>
      <c r="G94" s="39">
        <v>132</v>
      </c>
    </row>
    <row r="95" spans="1:7" ht="15.75" customHeight="1">
      <c r="A95" s="29"/>
      <c r="B95" s="29"/>
      <c r="C95" s="29"/>
      <c r="D95" s="29"/>
      <c r="E95" s="29"/>
      <c r="F95" s="39"/>
      <c r="G95" s="39"/>
    </row>
    <row r="96" spans="1:7" ht="15.75" customHeight="1">
      <c r="A96" s="10" t="s">
        <v>137</v>
      </c>
      <c r="B96" s="17"/>
      <c r="C96" s="17"/>
      <c r="D96" s="17"/>
      <c r="E96" s="17"/>
      <c r="F96" s="36">
        <f>SUM(F97)</f>
        <v>1016</v>
      </c>
      <c r="G96" s="36">
        <f>SUM(G97+G101)</f>
        <v>3440</v>
      </c>
    </row>
    <row r="97" spans="1:7" ht="15.75" customHeight="1">
      <c r="A97" s="28" t="s">
        <v>12</v>
      </c>
      <c r="B97" s="28"/>
      <c r="C97" s="28" t="s">
        <v>13</v>
      </c>
      <c r="D97" s="28"/>
      <c r="E97" s="28"/>
      <c r="F97" s="39">
        <f>SUM(F98:F99)</f>
        <v>1016</v>
      </c>
      <c r="G97" s="39">
        <f>SUM(G98:G100)</f>
        <v>1790</v>
      </c>
    </row>
    <row r="98" spans="1:7" ht="15.75" customHeight="1">
      <c r="A98" s="29"/>
      <c r="B98" s="29"/>
      <c r="C98" s="29" t="s">
        <v>57</v>
      </c>
      <c r="D98" s="29" t="s">
        <v>138</v>
      </c>
      <c r="E98" s="29"/>
      <c r="F98" s="39">
        <v>800</v>
      </c>
      <c r="G98" s="39">
        <v>800</v>
      </c>
    </row>
    <row r="99" spans="1:7" ht="15.75" customHeight="1">
      <c r="A99" s="29"/>
      <c r="B99" s="29"/>
      <c r="C99" s="29" t="s">
        <v>61</v>
      </c>
      <c r="D99" s="29" t="s">
        <v>62</v>
      </c>
      <c r="E99" s="29"/>
      <c r="F99" s="39">
        <v>216</v>
      </c>
      <c r="G99" s="39">
        <v>662</v>
      </c>
    </row>
    <row r="100" spans="1:7" ht="15.75" customHeight="1">
      <c r="A100" s="29"/>
      <c r="B100" s="29"/>
      <c r="C100" s="29" t="s">
        <v>139</v>
      </c>
      <c r="D100" s="29" t="s">
        <v>140</v>
      </c>
      <c r="E100" s="29"/>
      <c r="F100" s="39">
        <v>0</v>
      </c>
      <c r="G100" s="39">
        <v>328</v>
      </c>
    </row>
    <row r="101" spans="1:7" ht="15.75" customHeight="1">
      <c r="A101" s="28" t="s">
        <v>19</v>
      </c>
      <c r="B101" s="29"/>
      <c r="C101" s="28" t="s">
        <v>20</v>
      </c>
      <c r="D101" s="29"/>
      <c r="E101" s="29"/>
      <c r="F101" s="39"/>
      <c r="G101" s="37">
        <f>G102</f>
        <v>1650</v>
      </c>
    </row>
    <row r="102" spans="1:7" ht="15.75" customHeight="1">
      <c r="A102" s="29"/>
      <c r="B102" s="29"/>
      <c r="C102" s="29" t="s">
        <v>141</v>
      </c>
      <c r="D102" s="29" t="s">
        <v>142</v>
      </c>
      <c r="E102" s="29"/>
      <c r="F102" s="39"/>
      <c r="G102" s="39">
        <v>1650</v>
      </c>
    </row>
    <row r="103" spans="1:7" ht="15.75" customHeight="1">
      <c r="A103" s="10" t="s">
        <v>143</v>
      </c>
      <c r="B103" s="17"/>
      <c r="C103" s="17"/>
      <c r="D103" s="17"/>
      <c r="E103" s="17"/>
      <c r="F103" s="36">
        <f>SUM(F104)</f>
        <v>1000</v>
      </c>
      <c r="G103" s="36">
        <f>SUM(G104)</f>
        <v>1000</v>
      </c>
    </row>
    <row r="104" spans="1:7" ht="15.75" customHeight="1">
      <c r="A104" s="28" t="s">
        <v>8</v>
      </c>
      <c r="B104" s="28"/>
      <c r="C104" s="28" t="s">
        <v>9</v>
      </c>
      <c r="D104" s="28"/>
      <c r="E104" s="29"/>
      <c r="F104" s="42">
        <f>SUM(F105)</f>
        <v>1000</v>
      </c>
      <c r="G104" s="42">
        <f>SUM(G105)</f>
        <v>1000</v>
      </c>
    </row>
    <row r="105" spans="1:7" ht="15.75" customHeight="1">
      <c r="A105" s="29"/>
      <c r="B105" s="29" t="s">
        <v>52</v>
      </c>
      <c r="C105" s="29"/>
      <c r="D105" s="29" t="s">
        <v>53</v>
      </c>
      <c r="E105" s="29"/>
      <c r="F105" s="39">
        <v>1000</v>
      </c>
      <c r="G105" s="39">
        <v>1000</v>
      </c>
    </row>
    <row r="106" spans="1:7" ht="15.75" customHeight="1">
      <c r="A106" s="29"/>
      <c r="B106" s="29"/>
      <c r="C106" s="29"/>
      <c r="D106" s="29"/>
      <c r="E106" s="29"/>
      <c r="F106" s="39"/>
      <c r="G106" s="39"/>
    </row>
    <row r="107" spans="1:7" ht="15.75" customHeight="1">
      <c r="A107" s="10" t="s">
        <v>144</v>
      </c>
      <c r="B107" s="17"/>
      <c r="C107" s="17"/>
      <c r="D107" s="17"/>
      <c r="E107" s="17"/>
      <c r="F107" s="36">
        <f>F108</f>
        <v>3200</v>
      </c>
      <c r="G107" s="36">
        <f>G108</f>
        <v>3263</v>
      </c>
    </row>
    <row r="108" spans="1:7" ht="15.75" customHeight="1">
      <c r="A108" s="28" t="s">
        <v>8</v>
      </c>
      <c r="B108" s="28"/>
      <c r="C108" s="28" t="s">
        <v>9</v>
      </c>
      <c r="D108" s="28"/>
      <c r="E108" s="29"/>
      <c r="F108" s="37">
        <f>SUM(F109)</f>
        <v>3200</v>
      </c>
      <c r="G108" s="37">
        <f>SUM(G109)</f>
        <v>3263</v>
      </c>
    </row>
    <row r="109" spans="1:7" ht="15.75" customHeight="1">
      <c r="A109" s="29"/>
      <c r="B109" s="29" t="s">
        <v>52</v>
      </c>
      <c r="C109" s="29"/>
      <c r="D109" s="29" t="s">
        <v>145</v>
      </c>
      <c r="E109" s="29"/>
      <c r="F109" s="39">
        <f>F110</f>
        <v>3200</v>
      </c>
      <c r="G109" s="39">
        <f>G110</f>
        <v>3263</v>
      </c>
    </row>
    <row r="110" spans="1:7" ht="15.75" customHeight="1">
      <c r="A110" s="29"/>
      <c r="B110" s="29"/>
      <c r="C110" s="29"/>
      <c r="D110" s="29"/>
      <c r="E110" s="29" t="s">
        <v>146</v>
      </c>
      <c r="F110" s="39">
        <v>3200</v>
      </c>
      <c r="G110" s="39">
        <v>3263</v>
      </c>
    </row>
    <row r="111" spans="1:7" ht="15.75" customHeight="1">
      <c r="A111" s="29"/>
      <c r="B111" s="29"/>
      <c r="C111" s="29"/>
      <c r="D111" s="29"/>
      <c r="E111" s="29"/>
      <c r="F111" s="39"/>
      <c r="G111" s="39"/>
    </row>
    <row r="112" spans="1:7" ht="15.75" customHeight="1">
      <c r="A112" s="10" t="s">
        <v>147</v>
      </c>
      <c r="B112" s="17"/>
      <c r="C112" s="17"/>
      <c r="D112" s="17"/>
      <c r="E112" s="17"/>
      <c r="F112" s="36">
        <f>F113+F116</f>
        <v>32860</v>
      </c>
      <c r="G112" s="36">
        <f>G113+G116</f>
        <v>41254</v>
      </c>
    </row>
    <row r="113" spans="1:7" ht="15.75" customHeight="1">
      <c r="A113" s="28" t="s">
        <v>12</v>
      </c>
      <c r="B113" s="28"/>
      <c r="C113" s="28" t="s">
        <v>13</v>
      </c>
      <c r="D113" s="28"/>
      <c r="E113" s="28"/>
      <c r="F113" s="39">
        <f>SUM(F114:F115)</f>
        <v>22860</v>
      </c>
      <c r="G113" s="39">
        <f>SUM(G114:G115)</f>
        <v>31254</v>
      </c>
    </row>
    <row r="114" spans="1:7" ht="15.75" customHeight="1">
      <c r="A114" s="29"/>
      <c r="B114" s="29"/>
      <c r="C114" s="29" t="s">
        <v>57</v>
      </c>
      <c r="D114" s="29" t="s">
        <v>91</v>
      </c>
      <c r="E114" s="29"/>
      <c r="F114" s="39">
        <v>18000</v>
      </c>
      <c r="G114" s="39">
        <v>24609</v>
      </c>
    </row>
    <row r="115" spans="1:7" ht="15.75" customHeight="1">
      <c r="A115" s="29"/>
      <c r="B115" s="29"/>
      <c r="C115" s="29" t="s">
        <v>61</v>
      </c>
      <c r="D115" s="29" t="s">
        <v>62</v>
      </c>
      <c r="E115" s="29"/>
      <c r="F115" s="39">
        <v>4860</v>
      </c>
      <c r="G115" s="39">
        <v>6645</v>
      </c>
    </row>
    <row r="116" spans="1:7" ht="15.75" customHeight="1">
      <c r="A116" s="28" t="s">
        <v>17</v>
      </c>
      <c r="B116" s="28"/>
      <c r="C116" s="28" t="s">
        <v>18</v>
      </c>
      <c r="D116" s="28"/>
      <c r="E116" s="28"/>
      <c r="F116" s="39">
        <f>F117</f>
        <v>10000</v>
      </c>
      <c r="G116" s="39">
        <f>G117</f>
        <v>10000</v>
      </c>
    </row>
    <row r="117" spans="1:7" ht="15.75" customHeight="1">
      <c r="A117" s="29"/>
      <c r="B117" s="29" t="s">
        <v>148</v>
      </c>
      <c r="C117" s="29" t="s">
        <v>149</v>
      </c>
      <c r="D117" s="29"/>
      <c r="E117" s="29"/>
      <c r="F117" s="39">
        <f>F118</f>
        <v>10000</v>
      </c>
      <c r="G117" s="39">
        <f>G118</f>
        <v>10000</v>
      </c>
    </row>
    <row r="118" spans="1:7" ht="15.75" customHeight="1">
      <c r="A118" s="29"/>
      <c r="B118" s="29"/>
      <c r="C118" s="29" t="s">
        <v>150</v>
      </c>
      <c r="D118" s="29"/>
      <c r="E118" s="29"/>
      <c r="F118" s="39">
        <v>10000</v>
      </c>
      <c r="G118" s="39">
        <v>10000</v>
      </c>
    </row>
    <row r="119" spans="1:7" ht="15.75" customHeight="1">
      <c r="A119" s="29"/>
      <c r="B119" s="29"/>
      <c r="C119" s="29"/>
      <c r="D119" s="29"/>
      <c r="E119" s="29"/>
      <c r="F119" s="39"/>
      <c r="G119" s="39"/>
    </row>
    <row r="120" spans="1:7" ht="15.75" customHeight="1">
      <c r="A120" s="10" t="s">
        <v>151</v>
      </c>
      <c r="B120" s="17"/>
      <c r="C120" s="17"/>
      <c r="D120" s="17"/>
      <c r="E120" s="17"/>
      <c r="F120" s="36">
        <f>SUM(F121)</f>
        <v>127</v>
      </c>
      <c r="G120" s="36">
        <f>SUM(G121)</f>
        <v>127</v>
      </c>
    </row>
    <row r="121" spans="1:7" ht="15.75" customHeight="1">
      <c r="A121" s="28" t="s">
        <v>12</v>
      </c>
      <c r="B121" s="28"/>
      <c r="C121" s="28" t="s">
        <v>13</v>
      </c>
      <c r="D121" s="28"/>
      <c r="E121" s="28"/>
      <c r="F121" s="39">
        <f>SUM(F122:F123)</f>
        <v>127</v>
      </c>
      <c r="G121" s="39">
        <f>SUM(G122:G123)</f>
        <v>127</v>
      </c>
    </row>
    <row r="122" spans="1:7" ht="15.75" customHeight="1">
      <c r="A122" s="29"/>
      <c r="B122" s="29"/>
      <c r="C122" s="29" t="s">
        <v>57</v>
      </c>
      <c r="D122" s="29" t="s">
        <v>91</v>
      </c>
      <c r="E122" s="29"/>
      <c r="F122" s="39">
        <v>100</v>
      </c>
      <c r="G122" s="39">
        <v>100</v>
      </c>
    </row>
    <row r="123" spans="1:7" ht="15.75" customHeight="1">
      <c r="A123" s="29"/>
      <c r="B123" s="29"/>
      <c r="C123" s="29" t="s">
        <v>61</v>
      </c>
      <c r="D123" s="29" t="s">
        <v>62</v>
      </c>
      <c r="E123" s="29"/>
      <c r="F123" s="39">
        <v>27</v>
      </c>
      <c r="G123" s="39">
        <v>27</v>
      </c>
    </row>
    <row r="124" spans="1:7" ht="15.75" customHeight="1">
      <c r="A124" s="29"/>
      <c r="B124" s="29"/>
      <c r="C124" s="29"/>
      <c r="D124" s="29"/>
      <c r="E124" s="29"/>
      <c r="F124" s="39"/>
      <c r="G124" s="39"/>
    </row>
    <row r="125" spans="1:7" ht="15.75" customHeight="1">
      <c r="A125" s="10" t="s">
        <v>152</v>
      </c>
      <c r="B125" s="17"/>
      <c r="C125" s="17"/>
      <c r="D125" s="17"/>
      <c r="E125" s="17"/>
      <c r="F125" s="36">
        <f>F128</f>
        <v>127</v>
      </c>
      <c r="G125" s="36">
        <f>G128+G126+G131</f>
        <v>678</v>
      </c>
    </row>
    <row r="126" spans="1:7" ht="15.75" customHeight="1">
      <c r="A126" s="28" t="s">
        <v>8</v>
      </c>
      <c r="B126" s="28"/>
      <c r="C126" s="28" t="s">
        <v>9</v>
      </c>
      <c r="D126" s="28"/>
      <c r="E126" s="29"/>
      <c r="F126" s="46"/>
      <c r="G126" s="46">
        <f>G127</f>
        <v>336</v>
      </c>
    </row>
    <row r="127" spans="1:7" ht="15.75" customHeight="1">
      <c r="A127" s="29"/>
      <c r="B127" s="29" t="s">
        <v>52</v>
      </c>
      <c r="C127" s="29"/>
      <c r="D127" s="29" t="s">
        <v>153</v>
      </c>
      <c r="E127" s="29"/>
      <c r="F127" s="46"/>
      <c r="G127" s="47">
        <v>336</v>
      </c>
    </row>
    <row r="128" spans="1:7" ht="15.75" customHeight="1">
      <c r="A128" s="28" t="s">
        <v>12</v>
      </c>
      <c r="B128" s="28"/>
      <c r="C128" s="28" t="s">
        <v>13</v>
      </c>
      <c r="D128" s="28"/>
      <c r="E128" s="28"/>
      <c r="F128" s="37">
        <f>SUM(F129:F130)</f>
        <v>127</v>
      </c>
      <c r="G128" s="37">
        <f>SUM(G129:G130)</f>
        <v>127</v>
      </c>
    </row>
    <row r="129" spans="1:7" ht="15.75" customHeight="1">
      <c r="A129" s="29"/>
      <c r="B129" s="29"/>
      <c r="C129" s="29" t="s">
        <v>57</v>
      </c>
      <c r="D129" s="29" t="s">
        <v>154</v>
      </c>
      <c r="E129" s="29"/>
      <c r="F129" s="39">
        <v>100</v>
      </c>
      <c r="G129" s="39">
        <v>100</v>
      </c>
    </row>
    <row r="130" spans="1:7" ht="15.75" customHeight="1">
      <c r="A130" s="29"/>
      <c r="B130" s="29"/>
      <c r="C130" s="29" t="s">
        <v>61</v>
      </c>
      <c r="D130" s="29" t="s">
        <v>62</v>
      </c>
      <c r="E130" s="29"/>
      <c r="F130" s="39">
        <v>27</v>
      </c>
      <c r="G130" s="39">
        <v>27</v>
      </c>
    </row>
    <row r="131" spans="1:7" ht="15.75" customHeight="1">
      <c r="A131" s="28" t="s">
        <v>14</v>
      </c>
      <c r="B131" s="28"/>
      <c r="C131" s="28" t="s">
        <v>15</v>
      </c>
      <c r="D131" s="28"/>
      <c r="E131" s="28"/>
      <c r="F131" s="39"/>
      <c r="G131" s="39">
        <f>G132</f>
        <v>215</v>
      </c>
    </row>
    <row r="132" spans="1:7" ht="15.75" customHeight="1">
      <c r="A132" s="29"/>
      <c r="B132" s="29" t="s">
        <v>155</v>
      </c>
      <c r="C132" s="29" t="s">
        <v>156</v>
      </c>
      <c r="D132" s="29"/>
      <c r="E132" s="29"/>
      <c r="F132" s="39"/>
      <c r="G132" s="39">
        <v>215</v>
      </c>
    </row>
    <row r="133" spans="1:7" ht="15.75" customHeight="1">
      <c r="A133" s="29"/>
      <c r="B133" s="29"/>
      <c r="C133" s="29"/>
      <c r="D133" s="29"/>
      <c r="E133" s="29"/>
      <c r="F133" s="39"/>
      <c r="G133" s="39"/>
    </row>
    <row r="134" spans="1:7" ht="15.75" customHeight="1">
      <c r="A134" s="10" t="s">
        <v>157</v>
      </c>
      <c r="B134" s="17"/>
      <c r="C134" s="17"/>
      <c r="D134" s="17"/>
      <c r="E134" s="17"/>
      <c r="F134" s="36">
        <f>SUM(F135)</f>
        <v>803</v>
      </c>
      <c r="G134" s="36">
        <f>SUM(G135)</f>
        <v>604</v>
      </c>
    </row>
    <row r="135" spans="1:7" ht="15.75" customHeight="1">
      <c r="A135" s="28" t="s">
        <v>8</v>
      </c>
      <c r="B135" s="28"/>
      <c r="C135" s="28" t="s">
        <v>9</v>
      </c>
      <c r="D135" s="28"/>
      <c r="E135" s="29"/>
      <c r="F135" s="39">
        <f>SUM(F136)</f>
        <v>803</v>
      </c>
      <c r="G135" s="39">
        <f>SUM(G136)</f>
        <v>604</v>
      </c>
    </row>
    <row r="136" spans="1:7" ht="15.75" customHeight="1">
      <c r="A136" s="29"/>
      <c r="B136" s="29" t="s">
        <v>52</v>
      </c>
      <c r="C136" s="29"/>
      <c r="D136" s="29" t="s">
        <v>53</v>
      </c>
      <c r="E136" s="29"/>
      <c r="F136" s="38">
        <v>803</v>
      </c>
      <c r="G136" s="38">
        <v>604</v>
      </c>
    </row>
    <row r="137" spans="1:7" ht="15.75" customHeight="1">
      <c r="A137" s="29"/>
      <c r="B137" s="29"/>
      <c r="C137" s="29"/>
      <c r="D137" s="29"/>
      <c r="E137" s="29"/>
      <c r="F137" s="39"/>
      <c r="G137" s="39"/>
    </row>
    <row r="138" spans="1:7" ht="15.75" customHeight="1">
      <c r="A138" s="10" t="s">
        <v>158</v>
      </c>
      <c r="B138" s="17"/>
      <c r="C138" s="17"/>
      <c r="D138" s="17"/>
      <c r="E138" s="45"/>
      <c r="F138" s="36">
        <f>F139</f>
        <v>4753</v>
      </c>
      <c r="G138" s="36">
        <f>G139</f>
        <v>4753</v>
      </c>
    </row>
    <row r="139" spans="1:7" ht="15.75" customHeight="1">
      <c r="A139" s="28" t="s">
        <v>12</v>
      </c>
      <c r="B139" s="28"/>
      <c r="C139" s="28" t="s">
        <v>13</v>
      </c>
      <c r="D139" s="28"/>
      <c r="E139" s="28"/>
      <c r="F139" s="39">
        <f>SUM(F140:F141)</f>
        <v>4753</v>
      </c>
      <c r="G139" s="39">
        <f>SUM(G140:G141)</f>
        <v>4753</v>
      </c>
    </row>
    <row r="140" spans="1:7" ht="15.75" customHeight="1">
      <c r="A140" s="29"/>
      <c r="B140" s="29"/>
      <c r="C140" s="29" t="s">
        <v>159</v>
      </c>
      <c r="D140" s="29" t="s">
        <v>160</v>
      </c>
      <c r="E140" s="29"/>
      <c r="F140" s="39">
        <v>3743</v>
      </c>
      <c r="G140" s="39">
        <v>3743</v>
      </c>
    </row>
    <row r="141" spans="1:7" ht="15.75" customHeight="1">
      <c r="A141" s="29"/>
      <c r="B141" s="29"/>
      <c r="C141" s="29" t="s">
        <v>61</v>
      </c>
      <c r="D141" s="29" t="s">
        <v>62</v>
      </c>
      <c r="E141" s="29"/>
      <c r="F141" s="39">
        <v>1010</v>
      </c>
      <c r="G141" s="39">
        <v>1010</v>
      </c>
    </row>
    <row r="142" spans="1:7" ht="15.75" customHeight="1">
      <c r="A142" s="29"/>
      <c r="B142" s="29"/>
      <c r="C142" s="29"/>
      <c r="D142" s="29"/>
      <c r="E142" s="29"/>
      <c r="F142" s="39"/>
      <c r="G142" s="39"/>
    </row>
    <row r="143" spans="1:7" ht="15.75" customHeight="1">
      <c r="A143" s="10" t="s">
        <v>161</v>
      </c>
      <c r="B143" s="17"/>
      <c r="C143" s="17"/>
      <c r="D143" s="17"/>
      <c r="E143" s="45"/>
      <c r="F143" s="36">
        <f>F144</f>
        <v>15982</v>
      </c>
      <c r="G143" s="36">
        <f>G144</f>
        <v>17170</v>
      </c>
    </row>
    <row r="144" spans="1:7" ht="15.75" customHeight="1">
      <c r="A144" s="28" t="s">
        <v>12</v>
      </c>
      <c r="B144" s="28"/>
      <c r="C144" s="28" t="s">
        <v>13</v>
      </c>
      <c r="D144" s="28"/>
      <c r="E144" s="28"/>
      <c r="F144" s="39">
        <f>SUM(F145:F146)</f>
        <v>15982</v>
      </c>
      <c r="G144" s="39">
        <f>SUM(G145:G146)</f>
        <v>17170</v>
      </c>
    </row>
    <row r="145" spans="1:7" ht="15.75" customHeight="1">
      <c r="A145" s="29"/>
      <c r="B145" s="29"/>
      <c r="C145" s="29" t="s">
        <v>57</v>
      </c>
      <c r="D145" s="29" t="s">
        <v>162</v>
      </c>
      <c r="E145" s="29"/>
      <c r="F145" s="39">
        <v>12584</v>
      </c>
      <c r="G145" s="39">
        <v>13520</v>
      </c>
    </row>
    <row r="146" spans="1:7" ht="15.75" customHeight="1">
      <c r="A146" s="29"/>
      <c r="B146" s="29"/>
      <c r="C146" s="29" t="s">
        <v>61</v>
      </c>
      <c r="D146" s="29" t="s">
        <v>62</v>
      </c>
      <c r="E146" s="29"/>
      <c r="F146" s="39">
        <v>3398</v>
      </c>
      <c r="G146" s="39">
        <v>3650</v>
      </c>
    </row>
    <row r="147" spans="1:7" ht="15.75" customHeight="1">
      <c r="A147" s="29"/>
      <c r="B147" s="29"/>
      <c r="C147" s="29"/>
      <c r="D147" s="29"/>
      <c r="E147" s="29"/>
      <c r="F147" s="39"/>
      <c r="G147" s="39"/>
    </row>
    <row r="148" spans="1:7" ht="15.75" customHeight="1">
      <c r="A148" s="35"/>
      <c r="B148" s="35"/>
      <c r="C148" s="35" t="s">
        <v>163</v>
      </c>
      <c r="D148" s="35"/>
      <c r="E148" s="35"/>
      <c r="F148" s="36">
        <f>F10+F29+F45+F50+F59+F74+F84+F89+F96+F103+F107+F112+F120+F125+F134+F138+F80+F143</f>
        <v>449618</v>
      </c>
      <c r="G148" s="36">
        <f>G10+G29+G45+G50+G59+G74+G84+G89+G96+G103+G107+G112+G120+G125+G134+G138+G80+G143</f>
        <v>603950</v>
      </c>
    </row>
    <row r="149" spans="1:7" ht="15.75" customHeight="1">
      <c r="A149" s="29"/>
      <c r="B149" s="29"/>
      <c r="C149" s="28"/>
      <c r="D149" s="29"/>
      <c r="E149" s="29"/>
      <c r="F149" s="37"/>
      <c r="G149" s="37"/>
    </row>
    <row r="150" spans="1:7" ht="15.75" customHeight="1">
      <c r="A150" s="28" t="s">
        <v>8</v>
      </c>
      <c r="B150" s="28"/>
      <c r="C150" s="28" t="s">
        <v>9</v>
      </c>
      <c r="D150" s="28"/>
      <c r="E150" s="29"/>
      <c r="F150" s="39">
        <f>F11+F60+F104+F135+F81+F108</f>
        <v>125724</v>
      </c>
      <c r="G150" s="39">
        <f>G11+G60+G104+G135+G81+G108+G126</f>
        <v>137731</v>
      </c>
    </row>
    <row r="151" spans="1:7" ht="15.75" customHeight="1">
      <c r="A151" s="28" t="s">
        <v>17</v>
      </c>
      <c r="B151" s="28"/>
      <c r="C151" s="28" t="s">
        <v>18</v>
      </c>
      <c r="D151" s="28"/>
      <c r="E151" s="28"/>
      <c r="F151" s="39">
        <f>F116</f>
        <v>10000</v>
      </c>
      <c r="G151" s="39">
        <f>G116</f>
        <v>10000</v>
      </c>
    </row>
    <row r="152" spans="1:7" ht="15.75" customHeight="1">
      <c r="A152" s="28" t="s">
        <v>10</v>
      </c>
      <c r="B152" s="28"/>
      <c r="C152" s="28" t="s">
        <v>11</v>
      </c>
      <c r="D152" s="28"/>
      <c r="E152" s="28"/>
      <c r="F152" s="39">
        <f>F30</f>
        <v>100200</v>
      </c>
      <c r="G152" s="39">
        <f>G30</f>
        <v>119293</v>
      </c>
    </row>
    <row r="153" spans="1:7" ht="15.75" customHeight="1">
      <c r="A153" s="28" t="s">
        <v>12</v>
      </c>
      <c r="B153" s="28"/>
      <c r="C153" s="28" t="s">
        <v>13</v>
      </c>
      <c r="D153" s="28"/>
      <c r="E153" s="28"/>
      <c r="F153" s="39">
        <f>F17+F46+F51+F85+F90+F97+F113+F121+F128+F139+F144</f>
        <v>109744</v>
      </c>
      <c r="G153" s="39">
        <f>G17+G46+G51+G85+G90+G97+G113+G121+G128+G139+G144</f>
        <v>147137</v>
      </c>
    </row>
    <row r="154" spans="1:7" ht="15.75" customHeight="1">
      <c r="A154" s="28" t="s">
        <v>19</v>
      </c>
      <c r="B154" s="28"/>
      <c r="C154" s="28" t="s">
        <v>20</v>
      </c>
      <c r="D154" s="28"/>
      <c r="E154" s="28"/>
      <c r="F154" s="39">
        <f>F23</f>
        <v>600</v>
      </c>
      <c r="G154" s="39">
        <f>G23+G102</f>
        <v>2254</v>
      </c>
    </row>
    <row r="155" spans="1:7" ht="15.75" customHeight="1">
      <c r="A155" s="28" t="s">
        <v>14</v>
      </c>
      <c r="B155" s="28"/>
      <c r="C155" s="28" t="s">
        <v>15</v>
      </c>
      <c r="D155" s="28"/>
      <c r="E155" s="28"/>
      <c r="F155" s="39">
        <f>F26</f>
        <v>350</v>
      </c>
      <c r="G155" s="39">
        <f>G26+G131</f>
        <v>720</v>
      </c>
    </row>
    <row r="156" spans="1:7" ht="15.75" customHeight="1">
      <c r="A156" s="28" t="s">
        <v>21</v>
      </c>
      <c r="B156" s="28"/>
      <c r="C156" s="28" t="s">
        <v>22</v>
      </c>
      <c r="D156" s="28"/>
      <c r="E156" s="28"/>
      <c r="F156" s="39">
        <f>F93</f>
        <v>0</v>
      </c>
      <c r="G156" s="39">
        <f>G94</f>
        <v>132</v>
      </c>
    </row>
    <row r="157" spans="1:7" ht="15.75" customHeight="1">
      <c r="A157" s="28" t="s">
        <v>24</v>
      </c>
      <c r="B157" s="28"/>
      <c r="C157" s="28" t="s">
        <v>23</v>
      </c>
      <c r="D157" s="28"/>
      <c r="E157" s="28"/>
      <c r="F157" s="39">
        <f>F74</f>
        <v>103000</v>
      </c>
      <c r="G157" s="39">
        <f>G75+G68</f>
        <v>186683</v>
      </c>
    </row>
    <row r="158" spans="1:7" ht="15.75" customHeight="1">
      <c r="A158" s="29"/>
      <c r="B158" s="29"/>
      <c r="C158" s="28" t="s">
        <v>163</v>
      </c>
      <c r="D158" s="29"/>
      <c r="E158" s="29"/>
      <c r="F158" s="37">
        <f>SUM(F150:F157)</f>
        <v>449618</v>
      </c>
      <c r="G158" s="37">
        <f>SUM(G150:G157)</f>
        <v>603950</v>
      </c>
    </row>
  </sheetData>
  <sheetProtection selectLockedCells="1" selectUnlockedCells="1"/>
  <mergeCells count="8">
    <mergeCell ref="A1:G1"/>
    <mergeCell ref="E2:G2"/>
    <mergeCell ref="A3:G3"/>
    <mergeCell ref="A4:G4"/>
    <mergeCell ref="A5:G5"/>
    <mergeCell ref="A8:E9"/>
    <mergeCell ref="F8:F9"/>
    <mergeCell ref="G8:G9"/>
  </mergeCells>
  <printOptions headings="1"/>
  <pageMargins left="0.25" right="0.25" top="0.75" bottom="0.75" header="0.5118055555555555" footer="0.5118055555555555"/>
  <pageSetup horizontalDpi="300" verticalDpi="300" orientation="portrait" paperSize="9" scale="88"/>
  <rowBreaks count="3" manualBreakCount="3">
    <brk id="49" max="255" man="1"/>
    <brk id="95" max="255" man="1"/>
    <brk id="1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" width="3.57421875" style="1" customWidth="1"/>
    <col min="2" max="2" width="3.8515625" style="1" customWidth="1"/>
    <col min="3" max="3" width="5.8515625" style="1" customWidth="1"/>
    <col min="4" max="4" width="3.57421875" style="1" customWidth="1"/>
    <col min="5" max="5" width="46.8515625" style="1" customWidth="1"/>
    <col min="6" max="6" width="13.8515625" style="1" customWidth="1"/>
    <col min="7" max="7" width="14.57421875" style="1" customWidth="1"/>
    <col min="8" max="8" width="13.57421875" style="1" customWidth="1"/>
    <col min="9" max="9" width="12.00390625" style="1" customWidth="1"/>
    <col min="10" max="254" width="9.140625" style="1" customWidth="1"/>
  </cols>
  <sheetData>
    <row r="1" spans="1:9" ht="15.75">
      <c r="A1" s="143" t="s">
        <v>483</v>
      </c>
      <c r="B1" s="143"/>
      <c r="C1" s="143"/>
      <c r="D1" s="143"/>
      <c r="E1" s="143"/>
      <c r="F1" s="143"/>
      <c r="G1" s="143"/>
      <c r="H1" s="143"/>
      <c r="I1" s="24"/>
    </row>
    <row r="2" spans="1:9" ht="15.75" customHeight="1">
      <c r="A2" s="24"/>
      <c r="B2" s="24"/>
      <c r="C2" s="24"/>
      <c r="D2" s="24"/>
      <c r="E2" s="137" t="s">
        <v>164</v>
      </c>
      <c r="F2" s="137"/>
      <c r="G2" s="137"/>
      <c r="H2" s="137"/>
      <c r="I2" s="24"/>
    </row>
    <row r="3" spans="1:9" ht="15.75" customHeight="1">
      <c r="A3" s="144" t="s">
        <v>1</v>
      </c>
      <c r="B3" s="144"/>
      <c r="C3" s="144"/>
      <c r="D3" s="144"/>
      <c r="E3" s="144"/>
      <c r="F3" s="144"/>
      <c r="G3" s="144"/>
      <c r="H3" s="144"/>
      <c r="I3" s="24"/>
    </row>
    <row r="4" spans="1:9" ht="15.75" customHeight="1">
      <c r="A4" s="144" t="s">
        <v>48</v>
      </c>
      <c r="B4" s="144"/>
      <c r="C4" s="144"/>
      <c r="D4" s="144"/>
      <c r="E4" s="144"/>
      <c r="F4" s="144"/>
      <c r="G4" s="144"/>
      <c r="H4" s="144"/>
      <c r="I4" s="24"/>
    </row>
    <row r="5" spans="1:9" ht="15.75" customHeight="1">
      <c r="A5" s="144" t="s">
        <v>165</v>
      </c>
      <c r="B5" s="144"/>
      <c r="C5" s="144"/>
      <c r="D5" s="144"/>
      <c r="E5" s="144"/>
      <c r="F5" s="144"/>
      <c r="G5" s="144"/>
      <c r="H5" s="144"/>
      <c r="I5" s="24"/>
    </row>
    <row r="6" spans="1:9" ht="15.75" customHeight="1">
      <c r="A6" s="24"/>
      <c r="B6" s="24"/>
      <c r="C6" s="24"/>
      <c r="D6" s="24"/>
      <c r="E6" s="25"/>
      <c r="F6" s="25"/>
      <c r="G6" s="25"/>
      <c r="H6" s="25" t="s">
        <v>3</v>
      </c>
      <c r="I6" s="24"/>
    </row>
    <row r="7" spans="1:8" ht="15.75" customHeight="1">
      <c r="A7" s="148" t="s">
        <v>166</v>
      </c>
      <c r="B7" s="148"/>
      <c r="C7" s="148"/>
      <c r="D7" s="148"/>
      <c r="E7" s="148"/>
      <c r="F7" s="148"/>
      <c r="G7" s="149" t="s">
        <v>5</v>
      </c>
      <c r="H7" s="150" t="s">
        <v>6</v>
      </c>
    </row>
    <row r="8" spans="1:8" ht="15.75" customHeight="1">
      <c r="A8" s="148"/>
      <c r="B8" s="148"/>
      <c r="C8" s="148"/>
      <c r="D8" s="148"/>
      <c r="E8" s="148"/>
      <c r="F8" s="148"/>
      <c r="G8" s="149"/>
      <c r="H8" s="149"/>
    </row>
    <row r="9" spans="1:8" ht="15.75" customHeight="1">
      <c r="A9" s="148"/>
      <c r="B9" s="148"/>
      <c r="C9" s="148"/>
      <c r="D9" s="148"/>
      <c r="E9" s="148"/>
      <c r="F9" s="148"/>
      <c r="G9" s="149"/>
      <c r="H9" s="149"/>
    </row>
    <row r="10" spans="1:8" ht="15.75" customHeight="1">
      <c r="A10" s="35" t="s">
        <v>8</v>
      </c>
      <c r="B10" s="35"/>
      <c r="C10" s="35" t="s">
        <v>9</v>
      </c>
      <c r="D10" s="35"/>
      <c r="E10" s="35"/>
      <c r="F10" s="26"/>
      <c r="G10" s="27">
        <f>SUM(G12:G35)</f>
        <v>125724</v>
      </c>
      <c r="H10" s="27">
        <f>SUM(H12:H40)</f>
        <v>137731</v>
      </c>
    </row>
    <row r="11" spans="1:8" ht="15.75" customHeight="1">
      <c r="A11" s="29"/>
      <c r="B11" s="28" t="s">
        <v>101</v>
      </c>
      <c r="C11" s="28"/>
      <c r="D11" s="28" t="s">
        <v>102</v>
      </c>
      <c r="E11" s="28"/>
      <c r="F11" s="29"/>
      <c r="G11" s="37">
        <f>SUM(G12:G22)</f>
        <v>104835</v>
      </c>
      <c r="H11" s="37">
        <f>SUM(H12:H22)</f>
        <v>116340</v>
      </c>
    </row>
    <row r="12" spans="1:8" ht="15.75" customHeight="1">
      <c r="A12" s="28"/>
      <c r="B12" s="28"/>
      <c r="C12" s="29" t="s">
        <v>103</v>
      </c>
      <c r="D12" s="29" t="s">
        <v>104</v>
      </c>
      <c r="E12" s="29"/>
      <c r="F12" s="29"/>
      <c r="G12" s="39">
        <v>60865</v>
      </c>
      <c r="H12" s="39">
        <v>61068</v>
      </c>
    </row>
    <row r="13" spans="1:8" ht="15.75" customHeight="1">
      <c r="A13" s="28"/>
      <c r="B13" s="28"/>
      <c r="C13" s="29"/>
      <c r="D13" s="29"/>
      <c r="E13" s="29" t="s">
        <v>167</v>
      </c>
      <c r="F13" s="29">
        <v>5246169</v>
      </c>
      <c r="G13" s="39"/>
      <c r="H13" s="39"/>
    </row>
    <row r="14" spans="1:8" ht="15.75" customHeight="1">
      <c r="A14" s="28"/>
      <c r="B14" s="28"/>
      <c r="C14" s="29"/>
      <c r="D14" s="29"/>
      <c r="E14" s="29" t="s">
        <v>168</v>
      </c>
      <c r="F14" s="29">
        <v>14688000</v>
      </c>
      <c r="G14" s="39"/>
      <c r="H14" s="39"/>
    </row>
    <row r="15" spans="1:8" ht="15.75" customHeight="1">
      <c r="A15" s="28"/>
      <c r="B15" s="28"/>
      <c r="C15" s="29"/>
      <c r="D15" s="29"/>
      <c r="E15" s="29" t="s">
        <v>169</v>
      </c>
      <c r="F15" s="29">
        <v>812130</v>
      </c>
      <c r="G15" s="39"/>
      <c r="H15" s="39"/>
    </row>
    <row r="16" spans="1:8" ht="15.75" customHeight="1">
      <c r="A16" s="28"/>
      <c r="B16" s="28"/>
      <c r="C16" s="29"/>
      <c r="D16" s="29"/>
      <c r="E16" s="29" t="s">
        <v>170</v>
      </c>
      <c r="F16" s="29">
        <v>3700100</v>
      </c>
      <c r="G16" s="39"/>
      <c r="H16" s="39"/>
    </row>
    <row r="17" spans="1:8" ht="15.75" customHeight="1">
      <c r="A17" s="28"/>
      <c r="B17" s="28"/>
      <c r="C17" s="29"/>
      <c r="D17" s="29"/>
      <c r="E17" s="29" t="s">
        <v>171</v>
      </c>
      <c r="F17" s="29">
        <v>2453416</v>
      </c>
      <c r="G17" s="39"/>
      <c r="H17" s="39"/>
    </row>
    <row r="18" spans="1:8" ht="15.75" customHeight="1">
      <c r="A18" s="28"/>
      <c r="B18" s="28"/>
      <c r="C18" s="29"/>
      <c r="D18" s="29"/>
      <c r="E18" s="29" t="s">
        <v>172</v>
      </c>
      <c r="F18" s="29">
        <v>33965450</v>
      </c>
      <c r="G18" s="39"/>
      <c r="H18" s="39"/>
    </row>
    <row r="19" spans="1:8" ht="15.75" customHeight="1">
      <c r="A19" s="29"/>
      <c r="B19" s="29"/>
      <c r="C19" s="29" t="s">
        <v>105</v>
      </c>
      <c r="D19" s="29" t="s">
        <v>173</v>
      </c>
      <c r="E19" s="29"/>
      <c r="F19" s="29"/>
      <c r="G19" s="39">
        <v>25536</v>
      </c>
      <c r="H19" s="39">
        <v>26055</v>
      </c>
    </row>
    <row r="20" spans="1:8" ht="15.75" customHeight="1">
      <c r="A20" s="29"/>
      <c r="B20" s="29"/>
      <c r="C20" s="29" t="s">
        <v>107</v>
      </c>
      <c r="D20" s="29" t="s">
        <v>174</v>
      </c>
      <c r="E20" s="29"/>
      <c r="F20" s="29"/>
      <c r="G20" s="39">
        <v>17074</v>
      </c>
      <c r="H20" s="39">
        <v>18205</v>
      </c>
    </row>
    <row r="21" spans="1:8" ht="15.75" customHeight="1">
      <c r="A21" s="29"/>
      <c r="B21" s="29"/>
      <c r="C21" s="29" t="s">
        <v>109</v>
      </c>
      <c r="D21" s="29" t="s">
        <v>110</v>
      </c>
      <c r="E21" s="29"/>
      <c r="F21" s="29"/>
      <c r="G21" s="39">
        <v>1360</v>
      </c>
      <c r="H21" s="39">
        <v>1450</v>
      </c>
    </row>
    <row r="22" spans="1:8" ht="15.75" customHeight="1">
      <c r="A22" s="29"/>
      <c r="B22" s="29"/>
      <c r="C22" s="29" t="s">
        <v>111</v>
      </c>
      <c r="D22" s="29" t="s">
        <v>175</v>
      </c>
      <c r="E22" s="29"/>
      <c r="F22" s="29"/>
      <c r="G22" s="39">
        <v>0</v>
      </c>
      <c r="H22" s="39">
        <v>9562</v>
      </c>
    </row>
    <row r="23" spans="1:8" ht="15.75" customHeight="1">
      <c r="A23" s="29"/>
      <c r="B23" s="29"/>
      <c r="C23" s="29"/>
      <c r="D23" s="29"/>
      <c r="E23" s="29"/>
      <c r="F23" s="29"/>
      <c r="G23" s="39"/>
      <c r="H23" s="39"/>
    </row>
    <row r="24" spans="1:8" ht="15.75" customHeight="1">
      <c r="A24" s="29"/>
      <c r="B24" s="28" t="s">
        <v>176</v>
      </c>
      <c r="C24" s="28"/>
      <c r="D24" s="28" t="s">
        <v>177</v>
      </c>
      <c r="E24" s="28"/>
      <c r="F24" s="29"/>
      <c r="G24" s="37"/>
      <c r="H24" s="37"/>
    </row>
    <row r="25" spans="1:8" ht="15.75" customHeight="1">
      <c r="A25" s="29"/>
      <c r="B25" s="29"/>
      <c r="C25" s="29"/>
      <c r="D25" s="29"/>
      <c r="E25" s="29" t="s">
        <v>178</v>
      </c>
      <c r="F25" s="29"/>
      <c r="G25" s="39"/>
      <c r="H25" s="39"/>
    </row>
    <row r="26" spans="1:8" ht="15.75" customHeight="1">
      <c r="A26" s="29"/>
      <c r="B26" s="28" t="s">
        <v>52</v>
      </c>
      <c r="C26" s="28"/>
      <c r="D26" s="28" t="s">
        <v>128</v>
      </c>
      <c r="E26" s="28"/>
      <c r="F26" s="29"/>
      <c r="G26" s="39"/>
      <c r="H26" s="39"/>
    </row>
    <row r="27" spans="1:8" ht="15.75" customHeight="1">
      <c r="A27" s="29"/>
      <c r="B27" s="33"/>
      <c r="C27" s="33"/>
      <c r="D27" s="33"/>
      <c r="E27" s="34" t="s">
        <v>54</v>
      </c>
      <c r="F27" s="29"/>
      <c r="G27" s="39">
        <v>5886</v>
      </c>
      <c r="H27" s="39">
        <v>5886</v>
      </c>
    </row>
    <row r="28" spans="1:8" ht="15.75" customHeight="1">
      <c r="A28" s="29"/>
      <c r="B28" s="28" t="s">
        <v>52</v>
      </c>
      <c r="C28" s="28"/>
      <c r="D28" s="28" t="s">
        <v>128</v>
      </c>
      <c r="E28" s="28"/>
      <c r="F28" s="29"/>
      <c r="G28" s="39"/>
      <c r="H28" s="39"/>
    </row>
    <row r="29" spans="1:8" ht="15.75" customHeight="1">
      <c r="A29" s="29"/>
      <c r="B29" s="33"/>
      <c r="C29" s="33"/>
      <c r="D29" s="33"/>
      <c r="E29" s="34" t="s">
        <v>179</v>
      </c>
      <c r="F29" s="29"/>
      <c r="G29" s="39">
        <v>10000</v>
      </c>
      <c r="H29" s="39">
        <v>10000</v>
      </c>
    </row>
    <row r="30" spans="1:8" ht="15.75" customHeight="1">
      <c r="A30" s="29"/>
      <c r="B30" s="28" t="s">
        <v>52</v>
      </c>
      <c r="C30" s="28"/>
      <c r="D30" s="28" t="s">
        <v>128</v>
      </c>
      <c r="E30" s="28"/>
      <c r="F30" s="29"/>
      <c r="G30" s="39"/>
      <c r="H30" s="39"/>
    </row>
    <row r="31" spans="1:8" ht="15.75" customHeight="1">
      <c r="A31" s="29"/>
      <c r="B31" s="29"/>
      <c r="C31" s="29"/>
      <c r="D31" s="29" t="s">
        <v>180</v>
      </c>
      <c r="E31" s="29"/>
      <c r="F31" s="29"/>
      <c r="G31" s="39">
        <v>1000</v>
      </c>
      <c r="H31" s="39">
        <v>1000</v>
      </c>
    </row>
    <row r="32" spans="1:8" ht="15.75" customHeight="1">
      <c r="A32" s="29"/>
      <c r="B32" s="28" t="s">
        <v>52</v>
      </c>
      <c r="C32" s="28"/>
      <c r="D32" s="28" t="s">
        <v>128</v>
      </c>
      <c r="E32" s="28"/>
      <c r="F32" s="29"/>
      <c r="G32" s="39"/>
      <c r="H32" s="39"/>
    </row>
    <row r="33" spans="1:8" ht="15.75" customHeight="1">
      <c r="A33" s="29"/>
      <c r="B33" s="29"/>
      <c r="C33" s="29"/>
      <c r="D33" s="29" t="s">
        <v>181</v>
      </c>
      <c r="E33" s="29"/>
      <c r="F33" s="29"/>
      <c r="G33" s="39">
        <v>803</v>
      </c>
      <c r="H33" s="39">
        <v>604</v>
      </c>
    </row>
    <row r="34" spans="1:8" ht="15.75" customHeight="1">
      <c r="A34" s="29"/>
      <c r="B34" s="28" t="s">
        <v>52</v>
      </c>
      <c r="C34" s="28"/>
      <c r="D34" s="28" t="s">
        <v>128</v>
      </c>
      <c r="E34" s="28"/>
      <c r="F34" s="29"/>
      <c r="G34" s="39"/>
      <c r="H34" s="39"/>
    </row>
    <row r="35" spans="1:8" ht="15.75" customHeight="1">
      <c r="A35" s="29"/>
      <c r="B35" s="29"/>
      <c r="C35" s="29"/>
      <c r="D35" s="29" t="s">
        <v>182</v>
      </c>
      <c r="E35" s="29"/>
      <c r="F35" s="29"/>
      <c r="G35" s="39">
        <v>3200</v>
      </c>
      <c r="H35" s="39">
        <v>3263</v>
      </c>
    </row>
    <row r="36" spans="1:8" ht="15.75" customHeight="1">
      <c r="A36" s="29"/>
      <c r="B36" s="29"/>
      <c r="C36" s="29"/>
      <c r="D36" s="29" t="s">
        <v>183</v>
      </c>
      <c r="E36" s="29"/>
      <c r="F36" s="29"/>
      <c r="G36" s="39"/>
      <c r="H36" s="39">
        <v>29</v>
      </c>
    </row>
    <row r="37" spans="1:8" ht="15.75" customHeight="1">
      <c r="A37" s="29"/>
      <c r="B37" s="28" t="s">
        <v>52</v>
      </c>
      <c r="C37" s="28"/>
      <c r="D37" s="28" t="s">
        <v>128</v>
      </c>
      <c r="E37" s="28"/>
      <c r="F37" s="29"/>
      <c r="G37" s="39"/>
      <c r="H37" s="39"/>
    </row>
    <row r="38" spans="1:8" ht="15.75" customHeight="1">
      <c r="A38" s="29"/>
      <c r="B38" s="29"/>
      <c r="C38" s="29"/>
      <c r="D38" s="29" t="s">
        <v>55</v>
      </c>
      <c r="E38" s="29"/>
      <c r="F38" s="29"/>
      <c r="G38" s="39"/>
      <c r="H38" s="39">
        <v>273</v>
      </c>
    </row>
    <row r="39" spans="1:8" ht="15.75" customHeight="1">
      <c r="A39" s="29"/>
      <c r="B39" s="28" t="s">
        <v>52</v>
      </c>
      <c r="C39" s="28"/>
      <c r="D39" s="28" t="s">
        <v>128</v>
      </c>
      <c r="E39" s="28"/>
      <c r="F39" s="29"/>
      <c r="G39" s="39"/>
      <c r="H39" s="39"/>
    </row>
    <row r="40" spans="1:8" ht="15.75" customHeight="1">
      <c r="A40" s="29"/>
      <c r="B40" s="29"/>
      <c r="C40" s="29"/>
      <c r="D40" s="29" t="s">
        <v>184</v>
      </c>
      <c r="E40" s="29"/>
      <c r="F40" s="29"/>
      <c r="G40" s="39"/>
      <c r="H40" s="39">
        <v>336</v>
      </c>
    </row>
    <row r="41" spans="1:8" ht="15.75" customHeight="1">
      <c r="A41" s="29"/>
      <c r="B41" s="29"/>
      <c r="C41" s="29"/>
      <c r="D41" s="29"/>
      <c r="E41" s="29"/>
      <c r="F41" s="29"/>
      <c r="G41" s="39"/>
      <c r="H41" s="39"/>
    </row>
    <row r="42" spans="1:8" ht="15.75" customHeight="1">
      <c r="A42" s="35" t="s">
        <v>17</v>
      </c>
      <c r="B42" s="35"/>
      <c r="C42" s="35" t="s">
        <v>18</v>
      </c>
      <c r="D42" s="35"/>
      <c r="E42" s="35"/>
      <c r="F42" s="35"/>
      <c r="G42" s="36">
        <f>G43</f>
        <v>10000</v>
      </c>
      <c r="H42" s="36">
        <f>H43</f>
        <v>10000</v>
      </c>
    </row>
    <row r="43" spans="1:8" ht="15.75" customHeight="1">
      <c r="A43" s="29"/>
      <c r="B43" s="28" t="s">
        <v>148</v>
      </c>
      <c r="C43" s="28"/>
      <c r="D43" s="28" t="s">
        <v>149</v>
      </c>
      <c r="E43" s="28"/>
      <c r="F43" s="29"/>
      <c r="G43" s="42">
        <f>G44</f>
        <v>10000</v>
      </c>
      <c r="H43" s="42">
        <f>H44</f>
        <v>10000</v>
      </c>
    </row>
    <row r="44" spans="1:8" ht="15.75" customHeight="1">
      <c r="A44" s="29"/>
      <c r="B44" s="29"/>
      <c r="C44" s="29"/>
      <c r="D44" s="29"/>
      <c r="E44" s="29" t="s">
        <v>150</v>
      </c>
      <c r="F44" s="29"/>
      <c r="G44" s="38">
        <v>10000</v>
      </c>
      <c r="H44" s="38">
        <v>10000</v>
      </c>
    </row>
    <row r="45" spans="1:8" ht="15.75" customHeight="1">
      <c r="A45" s="29"/>
      <c r="B45" s="29"/>
      <c r="C45" s="29"/>
      <c r="D45" s="29"/>
      <c r="E45" s="29"/>
      <c r="F45" s="29"/>
      <c r="G45" s="39"/>
      <c r="H45" s="39"/>
    </row>
    <row r="46" spans="1:8" ht="15.75" customHeight="1">
      <c r="A46" s="35" t="s">
        <v>10</v>
      </c>
      <c r="B46" s="35"/>
      <c r="C46" s="35" t="s">
        <v>11</v>
      </c>
      <c r="D46" s="35"/>
      <c r="E46" s="35"/>
      <c r="F46" s="35"/>
      <c r="G46" s="36">
        <f>G47+G50</f>
        <v>100200</v>
      </c>
      <c r="H46" s="36">
        <f>H47+H50</f>
        <v>119293</v>
      </c>
    </row>
    <row r="47" spans="1:8" ht="15.75" customHeight="1">
      <c r="A47" s="29"/>
      <c r="B47" s="28" t="s">
        <v>70</v>
      </c>
      <c r="C47" s="28"/>
      <c r="D47" s="28" t="s">
        <v>71</v>
      </c>
      <c r="E47" s="28"/>
      <c r="F47" s="29"/>
      <c r="G47" s="37">
        <f>SUM(G48:G49)</f>
        <v>59000</v>
      </c>
      <c r="H47" s="37">
        <f>SUM(H48:H49)</f>
        <v>64495</v>
      </c>
    </row>
    <row r="48" spans="1:8" ht="15.75" customHeight="1">
      <c r="A48" s="29"/>
      <c r="B48" s="29"/>
      <c r="C48" s="29"/>
      <c r="D48" s="29"/>
      <c r="E48" s="29" t="s">
        <v>72</v>
      </c>
      <c r="F48" s="29"/>
      <c r="G48" s="39">
        <v>46000</v>
      </c>
      <c r="H48" s="39">
        <v>51046</v>
      </c>
    </row>
    <row r="49" spans="1:8" ht="15.75" customHeight="1">
      <c r="A49" s="28"/>
      <c r="B49" s="28"/>
      <c r="C49" s="28"/>
      <c r="D49" s="28"/>
      <c r="E49" s="29" t="s">
        <v>73</v>
      </c>
      <c r="F49" s="29"/>
      <c r="G49" s="39">
        <v>13000</v>
      </c>
      <c r="H49" s="39">
        <v>13449</v>
      </c>
    </row>
    <row r="50" spans="1:8" ht="15.75" customHeight="1">
      <c r="A50" s="28"/>
      <c r="B50" s="28" t="s">
        <v>74</v>
      </c>
      <c r="C50" s="28"/>
      <c r="D50" s="28" t="s">
        <v>75</v>
      </c>
      <c r="E50" s="28"/>
      <c r="F50" s="29"/>
      <c r="G50" s="37">
        <f>G51+G53+G55</f>
        <v>41200</v>
      </c>
      <c r="H50" s="37">
        <f>H51+H53+H55</f>
        <v>54798</v>
      </c>
    </row>
    <row r="51" spans="1:8" ht="15.75" customHeight="1">
      <c r="A51" s="28"/>
      <c r="B51" s="29"/>
      <c r="C51" s="29" t="s">
        <v>76</v>
      </c>
      <c r="D51" s="29" t="s">
        <v>77</v>
      </c>
      <c r="E51" s="29"/>
      <c r="F51" s="29"/>
      <c r="G51" s="39">
        <f>G52</f>
        <v>18500</v>
      </c>
      <c r="H51" s="39">
        <f>H52</f>
        <v>25622</v>
      </c>
    </row>
    <row r="52" spans="1:8" ht="15.75" customHeight="1">
      <c r="A52" s="28"/>
      <c r="B52" s="29"/>
      <c r="C52" s="29"/>
      <c r="D52" s="29"/>
      <c r="E52" s="29" t="s">
        <v>78</v>
      </c>
      <c r="F52" s="29"/>
      <c r="G52" s="39">
        <v>18500</v>
      </c>
      <c r="H52" s="39">
        <v>25622</v>
      </c>
    </row>
    <row r="53" spans="1:8" ht="15.75" customHeight="1">
      <c r="A53" s="28"/>
      <c r="B53" s="29"/>
      <c r="C53" s="29" t="s">
        <v>79</v>
      </c>
      <c r="D53" s="29" t="s">
        <v>80</v>
      </c>
      <c r="E53" s="29"/>
      <c r="F53" s="29"/>
      <c r="G53" s="39">
        <f>SUM(G54)</f>
        <v>3000</v>
      </c>
      <c r="H53" s="39">
        <f>SUM(H54)</f>
        <v>4134</v>
      </c>
    </row>
    <row r="54" spans="1:8" ht="15.75" customHeight="1">
      <c r="A54" s="28"/>
      <c r="B54" s="29"/>
      <c r="C54" s="29"/>
      <c r="D54" s="29"/>
      <c r="E54" s="29" t="s">
        <v>81</v>
      </c>
      <c r="F54" s="29"/>
      <c r="G54" s="39">
        <v>3000</v>
      </c>
      <c r="H54" s="39">
        <v>4134</v>
      </c>
    </row>
    <row r="55" spans="1:8" ht="15.75" customHeight="1">
      <c r="A55" s="28"/>
      <c r="B55" s="29"/>
      <c r="C55" s="29" t="s">
        <v>82</v>
      </c>
      <c r="D55" s="29" t="s">
        <v>83</v>
      </c>
      <c r="E55" s="29"/>
      <c r="F55" s="29"/>
      <c r="G55" s="39">
        <f>SUM(G56:G58)</f>
        <v>19700</v>
      </c>
      <c r="H55" s="39">
        <f>SUM(H56:H58)</f>
        <v>25042</v>
      </c>
    </row>
    <row r="56" spans="1:8" ht="15.75" customHeight="1">
      <c r="A56" s="28"/>
      <c r="B56" s="29"/>
      <c r="C56" s="29"/>
      <c r="D56" s="29"/>
      <c r="E56" s="29" t="s">
        <v>84</v>
      </c>
      <c r="F56" s="29"/>
      <c r="G56" s="39">
        <v>19000</v>
      </c>
      <c r="H56" s="39">
        <v>23777</v>
      </c>
    </row>
    <row r="57" spans="1:8" ht="15.75" customHeight="1">
      <c r="A57" s="29"/>
      <c r="B57" s="29"/>
      <c r="C57" s="29"/>
      <c r="D57" s="29"/>
      <c r="E57" s="29" t="s">
        <v>85</v>
      </c>
      <c r="F57" s="29"/>
      <c r="G57" s="39">
        <v>200</v>
      </c>
      <c r="H57" s="39">
        <v>365</v>
      </c>
    </row>
    <row r="58" spans="1:8" ht="15.75" customHeight="1">
      <c r="A58" s="29"/>
      <c r="B58" s="29"/>
      <c r="C58" s="29"/>
      <c r="D58" s="29"/>
      <c r="E58" s="29" t="s">
        <v>87</v>
      </c>
      <c r="F58" s="29"/>
      <c r="G58" s="39">
        <v>500</v>
      </c>
      <c r="H58" s="39">
        <v>900</v>
      </c>
    </row>
    <row r="59" spans="1:8" ht="15.75" customHeight="1">
      <c r="A59" s="35" t="s">
        <v>12</v>
      </c>
      <c r="B59" s="35"/>
      <c r="C59" s="35" t="s">
        <v>13</v>
      </c>
      <c r="D59" s="35"/>
      <c r="E59" s="35"/>
      <c r="F59" s="26"/>
      <c r="G59" s="27">
        <f>SUM(G60:G86)</f>
        <v>109744</v>
      </c>
      <c r="H59" s="27">
        <f>SUM(H60:H87)</f>
        <v>147137</v>
      </c>
    </row>
    <row r="60" spans="1:8" ht="15.75" customHeight="1">
      <c r="A60" s="29"/>
      <c r="B60" s="29"/>
      <c r="C60" s="29" t="s">
        <v>63</v>
      </c>
      <c r="D60" s="29" t="s">
        <v>64</v>
      </c>
      <c r="E60" s="29"/>
      <c r="F60" s="33"/>
      <c r="G60" s="31">
        <v>1000</v>
      </c>
      <c r="H60" s="31">
        <v>460</v>
      </c>
    </row>
    <row r="61" spans="1:8" ht="15.75" customHeight="1">
      <c r="A61" s="29"/>
      <c r="B61" s="29"/>
      <c r="C61" s="29" t="s">
        <v>57</v>
      </c>
      <c r="D61" s="29" t="s">
        <v>185</v>
      </c>
      <c r="E61" s="29"/>
      <c r="F61" s="29"/>
      <c r="G61" s="39">
        <v>100</v>
      </c>
      <c r="H61" s="39">
        <v>100</v>
      </c>
    </row>
    <row r="62" spans="1:8" ht="15.75" customHeight="1">
      <c r="A62" s="29"/>
      <c r="B62" s="29"/>
      <c r="C62" s="29" t="s">
        <v>61</v>
      </c>
      <c r="D62" s="29" t="s">
        <v>62</v>
      </c>
      <c r="E62" s="29"/>
      <c r="F62" s="29"/>
      <c r="G62" s="39">
        <v>27</v>
      </c>
      <c r="H62" s="39">
        <v>27</v>
      </c>
    </row>
    <row r="63" spans="1:8" ht="15.75" customHeight="1">
      <c r="A63" s="29"/>
      <c r="B63" s="29"/>
      <c r="C63" s="29" t="s">
        <v>57</v>
      </c>
      <c r="D63" s="29" t="s">
        <v>186</v>
      </c>
      <c r="E63" s="29"/>
      <c r="F63" s="29"/>
      <c r="G63" s="39">
        <v>200</v>
      </c>
      <c r="H63" s="39">
        <v>205</v>
      </c>
    </row>
    <row r="64" spans="1:8" ht="15.75" customHeight="1">
      <c r="A64" s="29"/>
      <c r="B64" s="29"/>
      <c r="C64" s="29" t="s">
        <v>61</v>
      </c>
      <c r="D64" s="29" t="s">
        <v>62</v>
      </c>
      <c r="E64" s="29"/>
      <c r="F64" s="29"/>
      <c r="G64" s="39">
        <v>54</v>
      </c>
      <c r="H64" s="39">
        <v>54</v>
      </c>
    </row>
    <row r="65" spans="1:8" ht="15.75" customHeight="1">
      <c r="A65" s="29"/>
      <c r="B65" s="29"/>
      <c r="C65" s="29" t="s">
        <v>93</v>
      </c>
      <c r="D65" s="29" t="s">
        <v>187</v>
      </c>
      <c r="E65" s="29"/>
      <c r="F65" s="29"/>
      <c r="G65" s="39">
        <v>787</v>
      </c>
      <c r="H65" s="39">
        <v>886</v>
      </c>
    </row>
    <row r="66" spans="1:8" ht="15.75" customHeight="1">
      <c r="A66" s="29"/>
      <c r="B66" s="29"/>
      <c r="C66" s="29" t="s">
        <v>57</v>
      </c>
      <c r="D66" s="29" t="s">
        <v>188</v>
      </c>
      <c r="E66" s="29"/>
      <c r="F66" s="29"/>
      <c r="G66" s="39"/>
      <c r="H66" s="39"/>
    </row>
    <row r="67" spans="1:8" ht="15.75" customHeight="1">
      <c r="A67" s="29"/>
      <c r="B67" s="29"/>
      <c r="C67" s="29"/>
      <c r="D67" s="29"/>
      <c r="E67" s="29" t="s">
        <v>96</v>
      </c>
      <c r="F67" s="29"/>
      <c r="G67" s="39">
        <v>47400</v>
      </c>
      <c r="H67" s="39">
        <v>61962</v>
      </c>
    </row>
    <row r="68" spans="1:8" ht="15.75" customHeight="1">
      <c r="A68" s="29"/>
      <c r="B68" s="29"/>
      <c r="C68" s="29"/>
      <c r="D68" s="29"/>
      <c r="E68" s="29" t="s">
        <v>97</v>
      </c>
      <c r="F68" s="29"/>
      <c r="G68" s="39">
        <v>600</v>
      </c>
      <c r="H68" s="39">
        <v>600</v>
      </c>
    </row>
    <row r="69" spans="1:8" ht="15.75" customHeight="1">
      <c r="A69" s="29"/>
      <c r="B69" s="29"/>
      <c r="C69" s="29" t="s">
        <v>61</v>
      </c>
      <c r="D69" s="29" t="s">
        <v>62</v>
      </c>
      <c r="E69" s="29"/>
      <c r="F69" s="29"/>
      <c r="G69" s="39">
        <v>13010</v>
      </c>
      <c r="H69" s="39">
        <v>16696</v>
      </c>
    </row>
    <row r="70" spans="1:8" ht="15.75" customHeight="1">
      <c r="A70" s="29"/>
      <c r="B70" s="29"/>
      <c r="C70" s="29" t="s">
        <v>98</v>
      </c>
      <c r="D70" s="29" t="s">
        <v>99</v>
      </c>
      <c r="E70" s="29"/>
      <c r="F70" s="29"/>
      <c r="G70" s="39"/>
      <c r="H70" s="39">
        <v>8551</v>
      </c>
    </row>
    <row r="71" spans="1:8" ht="15.75" customHeight="1">
      <c r="A71" s="29"/>
      <c r="B71" s="29"/>
      <c r="C71" s="29" t="s">
        <v>130</v>
      </c>
      <c r="D71" s="29" t="s">
        <v>189</v>
      </c>
      <c r="E71" s="29"/>
      <c r="F71" s="29"/>
      <c r="G71" s="39">
        <v>250</v>
      </c>
      <c r="H71" s="39">
        <v>250</v>
      </c>
    </row>
    <row r="72" spans="1:8" ht="15.75" customHeight="1">
      <c r="A72" s="29"/>
      <c r="B72" s="29"/>
      <c r="C72" s="29" t="s">
        <v>61</v>
      </c>
      <c r="D72" s="29" t="s">
        <v>62</v>
      </c>
      <c r="E72" s="29"/>
      <c r="F72" s="29"/>
      <c r="G72" s="39">
        <v>67</v>
      </c>
      <c r="H72" s="39">
        <v>67</v>
      </c>
    </row>
    <row r="73" spans="1:8" ht="15.75" customHeight="1">
      <c r="A73" s="29"/>
      <c r="B73" s="29"/>
      <c r="C73" s="29" t="s">
        <v>57</v>
      </c>
      <c r="D73" s="29" t="s">
        <v>190</v>
      </c>
      <c r="E73" s="29"/>
      <c r="F73" s="29"/>
      <c r="G73" s="39">
        <v>1090</v>
      </c>
      <c r="H73" s="39">
        <v>1363</v>
      </c>
    </row>
    <row r="74" spans="1:8" ht="15.75" customHeight="1">
      <c r="A74" s="29"/>
      <c r="B74" s="29"/>
      <c r="C74" s="29" t="s">
        <v>61</v>
      </c>
      <c r="D74" s="29" t="s">
        <v>62</v>
      </c>
      <c r="E74" s="29"/>
      <c r="F74" s="29"/>
      <c r="G74" s="39">
        <v>294</v>
      </c>
      <c r="H74" s="39">
        <v>368</v>
      </c>
    </row>
    <row r="75" spans="1:8" ht="15.75" customHeight="1">
      <c r="A75" s="29"/>
      <c r="B75" s="29"/>
      <c r="C75" s="29" t="s">
        <v>57</v>
      </c>
      <c r="D75" s="29" t="s">
        <v>138</v>
      </c>
      <c r="E75" s="29"/>
      <c r="F75" s="29"/>
      <c r="G75" s="39">
        <v>800</v>
      </c>
      <c r="H75" s="39">
        <v>800</v>
      </c>
    </row>
    <row r="76" spans="1:8" ht="15.75" customHeight="1">
      <c r="A76" s="29"/>
      <c r="B76" s="29"/>
      <c r="C76" s="29" t="s">
        <v>61</v>
      </c>
      <c r="D76" s="29" t="s">
        <v>62</v>
      </c>
      <c r="E76" s="29"/>
      <c r="F76" s="29"/>
      <c r="G76" s="39">
        <v>216</v>
      </c>
      <c r="H76" s="39">
        <v>662</v>
      </c>
    </row>
    <row r="77" spans="1:8" ht="15.75" customHeight="1">
      <c r="A77" s="29"/>
      <c r="B77" s="29"/>
      <c r="C77" s="29" t="s">
        <v>57</v>
      </c>
      <c r="D77" s="29" t="s">
        <v>191</v>
      </c>
      <c r="E77" s="29"/>
      <c r="F77" s="29"/>
      <c r="G77" s="39">
        <v>18000</v>
      </c>
      <c r="H77" s="39">
        <v>24609</v>
      </c>
    </row>
    <row r="78" spans="1:8" ht="15.75" customHeight="1">
      <c r="A78" s="29"/>
      <c r="B78" s="29"/>
      <c r="C78" s="29" t="s">
        <v>61</v>
      </c>
      <c r="D78" s="29" t="s">
        <v>62</v>
      </c>
      <c r="E78" s="29"/>
      <c r="F78" s="29"/>
      <c r="G78" s="39">
        <v>4860</v>
      </c>
      <c r="H78" s="39">
        <v>6645</v>
      </c>
    </row>
    <row r="79" spans="1:8" ht="15.75" customHeight="1">
      <c r="A79" s="29"/>
      <c r="B79" s="29"/>
      <c r="C79" s="29" t="s">
        <v>57</v>
      </c>
      <c r="D79" s="29" t="s">
        <v>192</v>
      </c>
      <c r="E79" s="29"/>
      <c r="F79" s="29"/>
      <c r="G79" s="39">
        <v>100</v>
      </c>
      <c r="H79" s="39">
        <v>100</v>
      </c>
    </row>
    <row r="80" spans="1:8" ht="15.75" customHeight="1">
      <c r="A80" s="29"/>
      <c r="B80" s="29"/>
      <c r="C80" s="29" t="s">
        <v>61</v>
      </c>
      <c r="D80" s="29" t="s">
        <v>62</v>
      </c>
      <c r="E80" s="29"/>
      <c r="F80" s="29"/>
      <c r="G80" s="39">
        <v>27</v>
      </c>
      <c r="H80" s="39">
        <v>27</v>
      </c>
    </row>
    <row r="81" spans="1:8" ht="15.75" customHeight="1">
      <c r="A81" s="29"/>
      <c r="B81" s="29"/>
      <c r="C81" s="29" t="s">
        <v>57</v>
      </c>
      <c r="D81" s="29" t="s">
        <v>154</v>
      </c>
      <c r="E81" s="29"/>
      <c r="F81" s="29"/>
      <c r="G81" s="39">
        <v>100</v>
      </c>
      <c r="H81" s="39">
        <v>100</v>
      </c>
    </row>
    <row r="82" spans="1:8" ht="15.75" customHeight="1">
      <c r="A82" s="29"/>
      <c r="B82" s="29"/>
      <c r="C82" s="29" t="s">
        <v>61</v>
      </c>
      <c r="D82" s="29" t="s">
        <v>62</v>
      </c>
      <c r="E82" s="29"/>
      <c r="F82" s="29"/>
      <c r="G82" s="39">
        <v>27</v>
      </c>
      <c r="H82" s="39">
        <v>27</v>
      </c>
    </row>
    <row r="83" spans="1:8" ht="15.75" customHeight="1">
      <c r="A83" s="29"/>
      <c r="B83" s="29"/>
      <c r="C83" s="29" t="s">
        <v>57</v>
      </c>
      <c r="D83" s="29" t="s">
        <v>193</v>
      </c>
      <c r="E83" s="29"/>
      <c r="F83" s="29"/>
      <c r="G83" s="39">
        <v>12584</v>
      </c>
      <c r="H83" s="39">
        <v>13520</v>
      </c>
    </row>
    <row r="84" spans="1:8" ht="15.75" customHeight="1">
      <c r="A84" s="29"/>
      <c r="B84" s="29"/>
      <c r="C84" s="29" t="s">
        <v>59</v>
      </c>
      <c r="D84" s="29" t="s">
        <v>194</v>
      </c>
      <c r="E84" s="29"/>
      <c r="F84" s="29"/>
      <c r="G84" s="39"/>
      <c r="H84" s="39">
        <v>327</v>
      </c>
    </row>
    <row r="85" spans="1:8" ht="15.75" customHeight="1">
      <c r="A85" s="29"/>
      <c r="B85" s="29"/>
      <c r="C85" s="29" t="s">
        <v>159</v>
      </c>
      <c r="D85" s="29" t="s">
        <v>195</v>
      </c>
      <c r="E85" s="29"/>
      <c r="F85" s="29"/>
      <c r="G85" s="39">
        <v>3743</v>
      </c>
      <c r="H85" s="39">
        <v>3743</v>
      </c>
    </row>
    <row r="86" spans="1:8" ht="15.75" customHeight="1">
      <c r="A86" s="29"/>
      <c r="B86" s="29"/>
      <c r="C86" s="29" t="s">
        <v>61</v>
      </c>
      <c r="D86" s="29" t="s">
        <v>62</v>
      </c>
      <c r="E86" s="29"/>
      <c r="F86" s="29"/>
      <c r="G86" s="39">
        <v>4408</v>
      </c>
      <c r="H86" s="39">
        <v>4660</v>
      </c>
    </row>
    <row r="87" spans="1:8" ht="15.75" customHeight="1">
      <c r="A87" s="29"/>
      <c r="B87" s="29"/>
      <c r="C87" s="29" t="s">
        <v>139</v>
      </c>
      <c r="D87" s="29" t="s">
        <v>140</v>
      </c>
      <c r="E87" s="29"/>
      <c r="F87" s="29"/>
      <c r="G87" s="39"/>
      <c r="H87" s="39">
        <v>328</v>
      </c>
    </row>
    <row r="88" spans="1:8" ht="15.75" customHeight="1">
      <c r="A88" s="29"/>
      <c r="B88" s="29"/>
      <c r="C88" s="29"/>
      <c r="D88" s="29"/>
      <c r="E88" s="29"/>
      <c r="F88" s="29"/>
      <c r="G88" s="39"/>
      <c r="H88" s="39"/>
    </row>
    <row r="89" spans="1:8" ht="15.75" customHeight="1">
      <c r="A89" s="35" t="s">
        <v>19</v>
      </c>
      <c r="B89" s="35"/>
      <c r="C89" s="35" t="s">
        <v>20</v>
      </c>
      <c r="D89" s="35"/>
      <c r="E89" s="35"/>
      <c r="F89" s="49"/>
      <c r="G89" s="27">
        <f>SUM(G90)</f>
        <v>600</v>
      </c>
      <c r="H89" s="27">
        <f>SUM(H90+H91)</f>
        <v>2254</v>
      </c>
    </row>
    <row r="90" spans="1:8" ht="15.75" customHeight="1">
      <c r="A90" s="29"/>
      <c r="B90" s="29" t="s">
        <v>65</v>
      </c>
      <c r="C90" s="29"/>
      <c r="D90" s="29" t="s">
        <v>66</v>
      </c>
      <c r="E90" s="29"/>
      <c r="F90" s="48"/>
      <c r="G90" s="31">
        <v>600</v>
      </c>
      <c r="H90" s="31">
        <v>604</v>
      </c>
    </row>
    <row r="91" spans="1:8" ht="15.75" customHeight="1">
      <c r="A91" s="29"/>
      <c r="B91" s="29"/>
      <c r="C91" s="29" t="s">
        <v>141</v>
      </c>
      <c r="D91" s="29" t="s">
        <v>196</v>
      </c>
      <c r="E91" s="29"/>
      <c r="F91" s="29"/>
      <c r="G91" s="39"/>
      <c r="H91" s="39">
        <v>1650</v>
      </c>
    </row>
    <row r="92" spans="1:8" ht="15.75" customHeight="1">
      <c r="A92" s="29"/>
      <c r="B92" s="29"/>
      <c r="C92" s="29"/>
      <c r="D92" s="29"/>
      <c r="E92" s="29"/>
      <c r="F92" s="29"/>
      <c r="G92" s="39"/>
      <c r="H92" s="39"/>
    </row>
    <row r="93" spans="1:8" ht="15.75" customHeight="1">
      <c r="A93" s="35" t="s">
        <v>14</v>
      </c>
      <c r="B93" s="35"/>
      <c r="C93" s="35" t="s">
        <v>15</v>
      </c>
      <c r="D93" s="35"/>
      <c r="E93" s="35"/>
      <c r="F93" s="49"/>
      <c r="G93" s="27">
        <f>SUM(G94:G94)</f>
        <v>350</v>
      </c>
      <c r="H93" s="27">
        <f>SUM(H94:H95)</f>
        <v>720</v>
      </c>
    </row>
    <row r="94" spans="1:8" ht="15.75" customHeight="1">
      <c r="A94" s="29"/>
      <c r="B94" s="29" t="s">
        <v>67</v>
      </c>
      <c r="C94" s="29"/>
      <c r="D94" s="29" t="s">
        <v>197</v>
      </c>
      <c r="E94" s="29"/>
      <c r="F94" s="48"/>
      <c r="G94" s="31">
        <v>350</v>
      </c>
      <c r="H94" s="31">
        <v>505</v>
      </c>
    </row>
    <row r="95" spans="1:8" ht="15.75" customHeight="1">
      <c r="A95" s="29"/>
      <c r="B95" s="29" t="s">
        <v>155</v>
      </c>
      <c r="C95" s="29"/>
      <c r="D95" s="29" t="s">
        <v>198</v>
      </c>
      <c r="E95" s="29"/>
      <c r="F95" s="29"/>
      <c r="G95" s="39"/>
      <c r="H95" s="39">
        <v>215</v>
      </c>
    </row>
    <row r="96" spans="1:8" ht="15.75" customHeight="1">
      <c r="A96" s="29"/>
      <c r="B96" s="29"/>
      <c r="C96" s="29"/>
      <c r="D96" s="29"/>
      <c r="E96" s="29"/>
      <c r="F96" s="29"/>
      <c r="G96" s="39"/>
      <c r="H96" s="39"/>
    </row>
    <row r="97" spans="1:8" ht="15.75" customHeight="1">
      <c r="A97" s="35" t="s">
        <v>21</v>
      </c>
      <c r="B97" s="35"/>
      <c r="C97" s="35" t="s">
        <v>22</v>
      </c>
      <c r="D97" s="35"/>
      <c r="E97" s="35"/>
      <c r="F97" s="35"/>
      <c r="G97" s="36">
        <f>G98</f>
        <v>0</v>
      </c>
      <c r="H97" s="36">
        <f>H98</f>
        <v>132</v>
      </c>
    </row>
    <row r="98" spans="1:8" ht="15.75" customHeight="1">
      <c r="A98" s="29"/>
      <c r="B98" s="29"/>
      <c r="C98" s="29" t="s">
        <v>133</v>
      </c>
      <c r="D98" s="29" t="s">
        <v>134</v>
      </c>
      <c r="E98" s="29"/>
      <c r="F98" s="29"/>
      <c r="G98" s="39">
        <v>0</v>
      </c>
      <c r="H98" s="39">
        <v>132</v>
      </c>
    </row>
    <row r="99" spans="1:8" ht="15.75" customHeight="1">
      <c r="A99" s="29"/>
      <c r="B99" s="29"/>
      <c r="C99" s="29"/>
      <c r="D99" s="29"/>
      <c r="E99" s="29"/>
      <c r="F99" s="29"/>
      <c r="G99" s="39"/>
      <c r="H99" s="39"/>
    </row>
    <row r="100" spans="1:8" ht="15.75" customHeight="1">
      <c r="A100" s="35" t="s">
        <v>24</v>
      </c>
      <c r="B100" s="35"/>
      <c r="C100" s="35" t="s">
        <v>23</v>
      </c>
      <c r="D100" s="35"/>
      <c r="E100" s="35"/>
      <c r="F100" s="49"/>
      <c r="G100" s="27">
        <f>G101</f>
        <v>103000</v>
      </c>
      <c r="H100" s="27">
        <f>H101</f>
        <v>186683</v>
      </c>
    </row>
    <row r="101" spans="1:8" ht="15.75" customHeight="1">
      <c r="A101" s="29"/>
      <c r="B101" s="28" t="s">
        <v>115</v>
      </c>
      <c r="C101" s="28"/>
      <c r="D101" s="28" t="s">
        <v>122</v>
      </c>
      <c r="E101" s="28"/>
      <c r="F101" s="48"/>
      <c r="G101" s="30">
        <f>G102+G103</f>
        <v>103000</v>
      </c>
      <c r="H101" s="30">
        <f>H102+H103+H104</f>
        <v>186683</v>
      </c>
    </row>
    <row r="102" spans="1:8" ht="15.75" customHeight="1">
      <c r="A102" s="29"/>
      <c r="B102" s="29"/>
      <c r="C102" s="29" t="s">
        <v>123</v>
      </c>
      <c r="D102" s="29"/>
      <c r="E102" s="29" t="s">
        <v>124</v>
      </c>
      <c r="F102" s="48"/>
      <c r="G102" s="31">
        <v>23000</v>
      </c>
      <c r="H102" s="31">
        <v>150359</v>
      </c>
    </row>
    <row r="103" spans="1:8" ht="15.75" customHeight="1">
      <c r="A103" s="29"/>
      <c r="B103" s="29"/>
      <c r="C103" s="29" t="s">
        <v>125</v>
      </c>
      <c r="D103" s="29"/>
      <c r="E103" s="29" t="s">
        <v>126</v>
      </c>
      <c r="F103" s="29"/>
      <c r="G103" s="39">
        <v>80000</v>
      </c>
      <c r="H103" s="39">
        <v>30000</v>
      </c>
    </row>
    <row r="104" spans="1:8" ht="15.75" customHeight="1">
      <c r="A104" s="29"/>
      <c r="B104" s="29"/>
      <c r="C104" s="29" t="s">
        <v>199</v>
      </c>
      <c r="D104" s="29"/>
      <c r="E104" s="29" t="s">
        <v>200</v>
      </c>
      <c r="F104" s="29"/>
      <c r="G104" s="39"/>
      <c r="H104" s="39">
        <v>6324</v>
      </c>
    </row>
    <row r="105" spans="1:8" ht="15.75" customHeight="1">
      <c r="A105" s="35"/>
      <c r="B105" s="35"/>
      <c r="C105" s="35" t="s">
        <v>163</v>
      </c>
      <c r="D105" s="35"/>
      <c r="E105" s="35"/>
      <c r="F105" s="35"/>
      <c r="G105" s="36">
        <f>G10+G42+G46+G59+G89+G93+G100+G97</f>
        <v>449618</v>
      </c>
      <c r="H105" s="36">
        <f>H10+H42+H46+H59+H89+H93+H100+H97</f>
        <v>603950</v>
      </c>
    </row>
  </sheetData>
  <sheetProtection selectLockedCells="1" selectUnlockedCells="1"/>
  <mergeCells count="8">
    <mergeCell ref="A1:H1"/>
    <mergeCell ref="E2:H2"/>
    <mergeCell ref="A3:H3"/>
    <mergeCell ref="A4:H4"/>
    <mergeCell ref="A5:H5"/>
    <mergeCell ref="A7:F9"/>
    <mergeCell ref="G7:G9"/>
    <mergeCell ref="H7:H9"/>
  </mergeCells>
  <printOptions headings="1"/>
  <pageMargins left="0.25" right="0.25" top="0.75" bottom="0.75" header="0.5118055555555555" footer="0.5118055555555555"/>
  <pageSetup horizontalDpi="300" verticalDpi="300" orientation="portrait" paperSize="9" scale="86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0.00390625" style="1" customWidth="1"/>
    <col min="5" max="6" width="9.140625" style="1" customWidth="1"/>
    <col min="7" max="7" width="9.7109375" style="1" customWidth="1"/>
    <col min="8" max="8" width="9.57421875" style="1" customWidth="1"/>
    <col min="9" max="16384" width="9.140625" style="1" customWidth="1"/>
  </cols>
  <sheetData>
    <row r="1" spans="1:8" ht="15.75">
      <c r="A1" s="151" t="s">
        <v>484</v>
      </c>
      <c r="B1" s="151"/>
      <c r="C1" s="151"/>
      <c r="D1" s="151"/>
      <c r="E1" s="151"/>
      <c r="F1" s="151"/>
      <c r="G1" s="151"/>
      <c r="H1" s="151"/>
    </row>
    <row r="2" spans="1:8" ht="15.75">
      <c r="A2" s="50"/>
      <c r="B2" s="50"/>
      <c r="C2" s="50"/>
      <c r="D2" s="137" t="s">
        <v>201</v>
      </c>
      <c r="E2" s="137"/>
      <c r="F2" s="137"/>
      <c r="G2" s="137"/>
      <c r="H2" s="137"/>
    </row>
    <row r="3" spans="1:8" ht="15.75">
      <c r="A3" s="144" t="s">
        <v>1</v>
      </c>
      <c r="B3" s="144"/>
      <c r="C3" s="144"/>
      <c r="D3" s="144"/>
      <c r="E3" s="144"/>
      <c r="F3" s="144"/>
      <c r="G3" s="144"/>
      <c r="H3" s="144"/>
    </row>
    <row r="4" spans="1:8" ht="15.75">
      <c r="A4" s="152" t="s">
        <v>202</v>
      </c>
      <c r="B4" s="152"/>
      <c r="C4" s="152"/>
      <c r="D4" s="152"/>
      <c r="E4" s="152"/>
      <c r="F4" s="152"/>
      <c r="G4" s="152"/>
      <c r="H4" s="152"/>
    </row>
    <row r="5" spans="1:8" ht="15.75">
      <c r="A5" s="152" t="s">
        <v>203</v>
      </c>
      <c r="B5" s="152"/>
      <c r="C5" s="152"/>
      <c r="D5" s="152"/>
      <c r="E5" s="152"/>
      <c r="F5" s="152"/>
      <c r="G5" s="152"/>
      <c r="H5" s="152"/>
    </row>
    <row r="6" spans="4:8" ht="15.75">
      <c r="D6" s="51"/>
      <c r="E6" s="153" t="s">
        <v>204</v>
      </c>
      <c r="F6" s="153"/>
      <c r="G6" s="153"/>
      <c r="H6" s="153"/>
    </row>
    <row r="7" spans="1:8" ht="12.75" customHeight="1">
      <c r="A7" s="154" t="s">
        <v>205</v>
      </c>
      <c r="B7" s="154"/>
      <c r="C7" s="154"/>
      <c r="D7" s="154"/>
      <c r="E7" s="155" t="s">
        <v>206</v>
      </c>
      <c r="F7" s="155" t="s">
        <v>207</v>
      </c>
      <c r="G7" s="155" t="s">
        <v>208</v>
      </c>
      <c r="H7" s="155" t="s">
        <v>209</v>
      </c>
    </row>
    <row r="8" spans="1:8" ht="15.75">
      <c r="A8" s="154"/>
      <c r="B8" s="154"/>
      <c r="C8" s="154"/>
      <c r="D8" s="154"/>
      <c r="E8" s="155"/>
      <c r="F8" s="155"/>
      <c r="G8" s="155"/>
      <c r="H8" s="155"/>
    </row>
    <row r="9" spans="1:8" ht="15.75">
      <c r="A9" s="154"/>
      <c r="B9" s="154"/>
      <c r="C9" s="154"/>
      <c r="D9" s="154"/>
      <c r="E9" s="155"/>
      <c r="F9" s="155"/>
      <c r="G9" s="155"/>
      <c r="H9" s="155"/>
    </row>
    <row r="10" spans="1:9" ht="15.75">
      <c r="A10" s="156" t="s">
        <v>210</v>
      </c>
      <c r="B10" s="156"/>
      <c r="C10" s="156"/>
      <c r="D10" s="156"/>
      <c r="E10" s="53" t="s">
        <v>211</v>
      </c>
      <c r="F10" s="54"/>
      <c r="G10" s="54"/>
      <c r="H10" s="55">
        <v>8343</v>
      </c>
      <c r="I10" s="56"/>
    </row>
    <row r="11" spans="1:9" ht="15.75">
      <c r="A11" s="157" t="s">
        <v>69</v>
      </c>
      <c r="B11" s="157"/>
      <c r="C11" s="157"/>
      <c r="D11" s="157"/>
      <c r="E11" s="58">
        <v>119293</v>
      </c>
      <c r="F11" s="59"/>
      <c r="G11" s="60"/>
      <c r="H11" s="61">
        <v>119293</v>
      </c>
      <c r="I11" s="62"/>
    </row>
    <row r="12" spans="1:9" ht="15.75">
      <c r="A12" s="156" t="s">
        <v>90</v>
      </c>
      <c r="B12" s="156"/>
      <c r="C12" s="156"/>
      <c r="D12" s="156"/>
      <c r="E12" s="53">
        <v>127</v>
      </c>
      <c r="F12" s="63"/>
      <c r="G12" s="52"/>
      <c r="H12" s="55">
        <v>127</v>
      </c>
      <c r="I12" s="62"/>
    </row>
    <row r="13" spans="1:9" ht="15.75">
      <c r="A13" s="156" t="s">
        <v>212</v>
      </c>
      <c r="B13" s="156"/>
      <c r="C13" s="156"/>
      <c r="D13" s="156"/>
      <c r="E13" s="53">
        <v>88695</v>
      </c>
      <c r="F13" s="63"/>
      <c r="G13" s="52"/>
      <c r="H13" s="55">
        <v>88695</v>
      </c>
      <c r="I13" s="62"/>
    </row>
    <row r="14" spans="1:9" ht="15.75">
      <c r="A14" s="157" t="s">
        <v>213</v>
      </c>
      <c r="B14" s="157"/>
      <c r="C14" s="157"/>
      <c r="D14" s="157"/>
      <c r="E14" s="58">
        <v>122664</v>
      </c>
      <c r="F14" s="59"/>
      <c r="G14" s="60"/>
      <c r="H14" s="61">
        <v>122664</v>
      </c>
      <c r="I14" s="62"/>
    </row>
    <row r="15" spans="1:9" ht="15.75">
      <c r="A15" s="157" t="s">
        <v>121</v>
      </c>
      <c r="B15" s="157"/>
      <c r="C15" s="157"/>
      <c r="D15" s="157"/>
      <c r="E15" s="58">
        <v>180359</v>
      </c>
      <c r="F15" s="59"/>
      <c r="G15" s="60"/>
      <c r="H15" s="61">
        <v>180359</v>
      </c>
      <c r="I15" s="62"/>
    </row>
    <row r="16" spans="1:9" ht="15.75">
      <c r="A16" s="57" t="s">
        <v>214</v>
      </c>
      <c r="B16" s="57"/>
      <c r="C16" s="57"/>
      <c r="D16" s="57"/>
      <c r="E16" s="58">
        <v>10000</v>
      </c>
      <c r="F16" s="59"/>
      <c r="G16" s="60"/>
      <c r="H16" s="61">
        <v>10000</v>
      </c>
      <c r="I16" s="62"/>
    </row>
    <row r="17" spans="1:9" ht="15.75">
      <c r="A17" s="156" t="s">
        <v>129</v>
      </c>
      <c r="B17" s="156"/>
      <c r="C17" s="156"/>
      <c r="D17" s="156"/>
      <c r="E17" s="53"/>
      <c r="F17" s="63">
        <v>317</v>
      </c>
      <c r="G17" s="52"/>
      <c r="H17" s="55">
        <v>317</v>
      </c>
      <c r="I17" s="62"/>
    </row>
    <row r="18" spans="1:9" ht="15.75">
      <c r="A18" s="156" t="s">
        <v>132</v>
      </c>
      <c r="B18" s="156"/>
      <c r="C18" s="156"/>
      <c r="D18" s="156"/>
      <c r="E18" s="53"/>
      <c r="F18" s="63">
        <v>1863</v>
      </c>
      <c r="G18" s="52"/>
      <c r="H18" s="55">
        <v>1863</v>
      </c>
      <c r="I18" s="64"/>
    </row>
    <row r="19" spans="1:9" ht="15.75">
      <c r="A19" s="156" t="s">
        <v>137</v>
      </c>
      <c r="B19" s="156"/>
      <c r="C19" s="156"/>
      <c r="D19" s="156"/>
      <c r="E19" s="53"/>
      <c r="F19" s="63">
        <v>3440</v>
      </c>
      <c r="G19" s="52"/>
      <c r="H19" s="55">
        <v>3440</v>
      </c>
      <c r="I19" s="64"/>
    </row>
    <row r="20" spans="1:9" ht="15.75">
      <c r="A20" s="156" t="s">
        <v>143</v>
      </c>
      <c r="B20" s="156"/>
      <c r="C20" s="156"/>
      <c r="D20" s="156"/>
      <c r="E20" s="53">
        <v>1000</v>
      </c>
      <c r="F20" s="63"/>
      <c r="G20" s="52"/>
      <c r="H20" s="55">
        <v>1000</v>
      </c>
      <c r="I20" s="64"/>
    </row>
    <row r="21" spans="1:9" ht="15.75">
      <c r="A21" s="156" t="s">
        <v>144</v>
      </c>
      <c r="B21" s="156"/>
      <c r="C21" s="156"/>
      <c r="D21" s="156"/>
      <c r="E21" s="53">
        <v>3263</v>
      </c>
      <c r="F21" s="63"/>
      <c r="G21" s="52"/>
      <c r="H21" s="55">
        <v>3263</v>
      </c>
      <c r="I21" s="64"/>
    </row>
    <row r="22" spans="1:9" ht="15.75">
      <c r="A22" s="156" t="s">
        <v>147</v>
      </c>
      <c r="B22" s="156"/>
      <c r="C22" s="156"/>
      <c r="D22" s="156"/>
      <c r="E22" s="53"/>
      <c r="F22" s="63">
        <v>41254</v>
      </c>
      <c r="G22" s="52"/>
      <c r="H22" s="55">
        <v>41254</v>
      </c>
      <c r="I22" s="64"/>
    </row>
    <row r="23" spans="1:9" ht="15.75">
      <c r="A23" s="156" t="s">
        <v>151</v>
      </c>
      <c r="B23" s="156"/>
      <c r="C23" s="156"/>
      <c r="D23" s="156"/>
      <c r="E23" s="53"/>
      <c r="F23" s="63">
        <v>127</v>
      </c>
      <c r="G23" s="52"/>
      <c r="H23" s="55">
        <v>127</v>
      </c>
      <c r="I23" s="64"/>
    </row>
    <row r="24" spans="1:9" ht="15.75">
      <c r="A24" s="156" t="s">
        <v>215</v>
      </c>
      <c r="B24" s="156"/>
      <c r="C24" s="156"/>
      <c r="D24" s="156"/>
      <c r="E24" s="53"/>
      <c r="F24" s="63">
        <v>678</v>
      </c>
      <c r="G24" s="52"/>
      <c r="H24" s="55">
        <v>678</v>
      </c>
      <c r="I24" s="64"/>
    </row>
    <row r="25" spans="1:9" ht="15.75">
      <c r="A25" s="156" t="s">
        <v>157</v>
      </c>
      <c r="B25" s="156"/>
      <c r="C25" s="156"/>
      <c r="D25" s="156"/>
      <c r="E25" s="53">
        <v>604</v>
      </c>
      <c r="F25" s="63"/>
      <c r="G25" s="52"/>
      <c r="H25" s="55">
        <v>604</v>
      </c>
      <c r="I25" s="62"/>
    </row>
    <row r="26" spans="1:9" ht="15.75">
      <c r="A26" s="156" t="s">
        <v>158</v>
      </c>
      <c r="B26" s="156"/>
      <c r="C26" s="156"/>
      <c r="D26" s="156"/>
      <c r="E26" s="53">
        <v>4753</v>
      </c>
      <c r="F26" s="63"/>
      <c r="G26" s="52"/>
      <c r="H26" s="55">
        <v>4753</v>
      </c>
      <c r="I26" s="62"/>
    </row>
    <row r="27" spans="1:9" ht="15.75">
      <c r="A27" s="52" t="s">
        <v>216</v>
      </c>
      <c r="B27" s="52"/>
      <c r="C27" s="52"/>
      <c r="D27" s="52"/>
      <c r="E27" s="53">
        <v>17170</v>
      </c>
      <c r="F27" s="63"/>
      <c r="G27" s="52"/>
      <c r="H27" s="55">
        <v>17170</v>
      </c>
      <c r="I27" s="62"/>
    </row>
    <row r="28" spans="1:9" ht="15.75">
      <c r="A28" s="158" t="s">
        <v>163</v>
      </c>
      <c r="B28" s="158"/>
      <c r="C28" s="158"/>
      <c r="D28" s="158"/>
      <c r="E28" s="65">
        <v>556271</v>
      </c>
      <c r="F28" s="60">
        <f>SUM(F10:F26)</f>
        <v>47679</v>
      </c>
      <c r="G28" s="60">
        <f>SUM(G10:G26)</f>
        <v>0</v>
      </c>
      <c r="H28" s="66">
        <v>603950</v>
      </c>
      <c r="I28" s="62"/>
    </row>
  </sheetData>
  <sheetProtection selectLockedCells="1" selectUnlockedCells="1"/>
  <mergeCells count="28">
    <mergeCell ref="A24:D24"/>
    <mergeCell ref="A25:D25"/>
    <mergeCell ref="A26:D26"/>
    <mergeCell ref="A28:D28"/>
    <mergeCell ref="A18:D18"/>
    <mergeCell ref="A19:D19"/>
    <mergeCell ref="A20:D20"/>
    <mergeCell ref="A21:D21"/>
    <mergeCell ref="A22:D22"/>
    <mergeCell ref="A23:D23"/>
    <mergeCell ref="A11:D11"/>
    <mergeCell ref="A12:D12"/>
    <mergeCell ref="A13:D13"/>
    <mergeCell ref="A14:D14"/>
    <mergeCell ref="A15:D15"/>
    <mergeCell ref="A17:D17"/>
    <mergeCell ref="A7:D9"/>
    <mergeCell ref="E7:E9"/>
    <mergeCell ref="F7:F9"/>
    <mergeCell ref="G7:G9"/>
    <mergeCell ref="H7:H9"/>
    <mergeCell ref="A10:D10"/>
    <mergeCell ref="A1:H1"/>
    <mergeCell ref="D2:H2"/>
    <mergeCell ref="A3:H3"/>
    <mergeCell ref="A4:H4"/>
    <mergeCell ref="A5:H5"/>
    <mergeCell ref="E6:H6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6"/>
  <sheetViews>
    <sheetView zoomScaleSheetLayoutView="100" zoomScalePageLayoutView="0" workbookViewId="0" topLeftCell="A1">
      <selection activeCell="F6" sqref="F6:H6"/>
    </sheetView>
  </sheetViews>
  <sheetFormatPr defaultColWidth="11.57421875" defaultRowHeight="15.75" customHeight="1"/>
  <cols>
    <col min="1" max="1" width="3.28125" style="67" customWidth="1"/>
    <col min="2" max="2" width="4.8515625" style="64" customWidth="1"/>
    <col min="3" max="3" width="7.140625" style="64" customWidth="1"/>
    <col min="4" max="4" width="6.421875" style="64" customWidth="1"/>
    <col min="5" max="5" width="50.140625" style="64" customWidth="1"/>
    <col min="6" max="6" width="8.421875" style="64" customWidth="1"/>
    <col min="7" max="8" width="12.8515625" style="64" customWidth="1"/>
    <col min="9" max="9" width="10.421875" style="1" customWidth="1"/>
    <col min="10" max="254" width="9.140625" style="1" customWidth="1"/>
  </cols>
  <sheetData>
    <row r="1" spans="1:8" ht="15.75" customHeight="1">
      <c r="A1" s="159" t="s">
        <v>485</v>
      </c>
      <c r="B1" s="159"/>
      <c r="C1" s="159"/>
      <c r="D1" s="159"/>
      <c r="E1" s="159"/>
      <c r="F1" s="159"/>
      <c r="G1" s="159"/>
      <c r="H1" s="159"/>
    </row>
    <row r="2" spans="1:8" ht="15.75" customHeight="1">
      <c r="A2" s="136" t="s">
        <v>217</v>
      </c>
      <c r="B2" s="136"/>
      <c r="C2" s="136"/>
      <c r="D2" s="136"/>
      <c r="E2" s="136"/>
      <c r="F2" s="136"/>
      <c r="G2" s="136"/>
      <c r="H2" s="136"/>
    </row>
    <row r="3" spans="1:8" ht="15.75" customHeight="1">
      <c r="A3" s="144" t="s">
        <v>1</v>
      </c>
      <c r="B3" s="144"/>
      <c r="C3" s="144"/>
      <c r="D3" s="144"/>
      <c r="E3" s="144"/>
      <c r="F3" s="144"/>
      <c r="G3" s="144"/>
      <c r="H3" s="144"/>
    </row>
    <row r="4" spans="1:8" ht="15.75" customHeight="1">
      <c r="A4" s="144" t="s">
        <v>218</v>
      </c>
      <c r="B4" s="144"/>
      <c r="C4" s="144"/>
      <c r="D4" s="144"/>
      <c r="E4" s="144"/>
      <c r="F4" s="144"/>
      <c r="G4" s="144"/>
      <c r="H4" s="144"/>
    </row>
    <row r="5" spans="1:8" ht="15.75" customHeight="1">
      <c r="A5" s="144" t="s">
        <v>49</v>
      </c>
      <c r="B5" s="144"/>
      <c r="C5" s="144"/>
      <c r="D5" s="144"/>
      <c r="E5" s="144"/>
      <c r="F5" s="144"/>
      <c r="G5" s="144"/>
      <c r="H5" s="144"/>
    </row>
    <row r="6" spans="1:8" ht="15.75" customHeight="1">
      <c r="A6" s="25"/>
      <c r="B6" s="25"/>
      <c r="C6" s="25"/>
      <c r="D6" s="25"/>
      <c r="E6" s="25"/>
      <c r="F6" s="152" t="s">
        <v>3</v>
      </c>
      <c r="G6" s="152"/>
      <c r="H6" s="152"/>
    </row>
    <row r="7" spans="1:8" ht="15.75" customHeight="1">
      <c r="A7" s="148" t="s">
        <v>219</v>
      </c>
      <c r="B7" s="148"/>
      <c r="C7" s="148"/>
      <c r="D7" s="148"/>
      <c r="E7" s="148"/>
      <c r="F7" s="149" t="s">
        <v>220</v>
      </c>
      <c r="G7" s="146" t="s">
        <v>5</v>
      </c>
      <c r="H7" s="146" t="s">
        <v>6</v>
      </c>
    </row>
    <row r="8" spans="1:8" s="24" customFormat="1" ht="15.75" customHeight="1">
      <c r="A8" s="148"/>
      <c r="B8" s="148"/>
      <c r="C8" s="148"/>
      <c r="D8" s="148"/>
      <c r="E8" s="148"/>
      <c r="F8" s="149"/>
      <c r="G8" s="146"/>
      <c r="H8" s="146"/>
    </row>
    <row r="9" spans="1:8" s="62" customFormat="1" ht="15.75" customHeight="1">
      <c r="A9" s="10" t="s">
        <v>221</v>
      </c>
      <c r="B9" s="26"/>
      <c r="C9" s="26"/>
      <c r="D9" s="26"/>
      <c r="E9" s="26"/>
      <c r="F9" s="26"/>
      <c r="G9" s="68">
        <f>G10+G23+G29+G64+G79+G85+G76</f>
        <v>70123</v>
      </c>
      <c r="H9" s="68">
        <f>H10+H23+H29+H64+H79+H76</f>
        <v>190110</v>
      </c>
    </row>
    <row r="10" spans="1:8" s="62" customFormat="1" ht="15.75" customHeight="1">
      <c r="A10" s="32" t="s">
        <v>27</v>
      </c>
      <c r="B10" s="69"/>
      <c r="C10" s="69" t="s">
        <v>222</v>
      </c>
      <c r="D10" s="69"/>
      <c r="E10" s="69"/>
      <c r="F10" s="70">
        <v>2</v>
      </c>
      <c r="G10" s="71">
        <f>G11+G15</f>
        <v>10754</v>
      </c>
      <c r="H10" s="71">
        <f>H11+H15</f>
        <v>10754</v>
      </c>
    </row>
    <row r="11" spans="1:8" s="62" customFormat="1" ht="15.75" customHeight="1">
      <c r="A11" s="72"/>
      <c r="B11" s="69" t="s">
        <v>223</v>
      </c>
      <c r="C11" s="69"/>
      <c r="D11" s="69" t="s">
        <v>224</v>
      </c>
      <c r="E11" s="69"/>
      <c r="F11" s="43"/>
      <c r="G11" s="71">
        <f>SUM(G12:G14)</f>
        <v>1410</v>
      </c>
      <c r="H11" s="71">
        <f>SUM(H12:H14)</f>
        <v>1463</v>
      </c>
    </row>
    <row r="12" spans="1:8" s="62" customFormat="1" ht="15.75" customHeight="1">
      <c r="A12" s="29"/>
      <c r="B12" s="43"/>
      <c r="C12" s="43" t="s">
        <v>225</v>
      </c>
      <c r="D12" s="43" t="s">
        <v>226</v>
      </c>
      <c r="E12" s="43"/>
      <c r="F12" s="43"/>
      <c r="G12" s="73">
        <v>1260</v>
      </c>
      <c r="H12" s="73">
        <v>1260</v>
      </c>
    </row>
    <row r="13" spans="1:8" s="62" customFormat="1" ht="15.75" customHeight="1">
      <c r="A13" s="29"/>
      <c r="B13" s="43"/>
      <c r="C13" s="43" t="s">
        <v>227</v>
      </c>
      <c r="D13" s="43" t="s">
        <v>228</v>
      </c>
      <c r="E13" s="43"/>
      <c r="F13" s="43"/>
      <c r="G13" s="73"/>
      <c r="H13" s="73">
        <v>53</v>
      </c>
    </row>
    <row r="14" spans="1:8" s="62" customFormat="1" ht="15.75" customHeight="1">
      <c r="A14" s="72"/>
      <c r="B14" s="43"/>
      <c r="C14" s="43" t="s">
        <v>229</v>
      </c>
      <c r="D14" s="43" t="s">
        <v>230</v>
      </c>
      <c r="E14" s="43"/>
      <c r="F14" s="43"/>
      <c r="G14" s="73">
        <v>150</v>
      </c>
      <c r="H14" s="73">
        <v>150</v>
      </c>
    </row>
    <row r="15" spans="1:8" s="62" customFormat="1" ht="15.75" customHeight="1">
      <c r="A15" s="72"/>
      <c r="B15" s="69" t="s">
        <v>231</v>
      </c>
      <c r="C15" s="69"/>
      <c r="D15" s="69" t="s">
        <v>232</v>
      </c>
      <c r="E15" s="69"/>
      <c r="F15" s="43"/>
      <c r="G15" s="71">
        <f>G16+G21</f>
        <v>9344</v>
      </c>
      <c r="H15" s="71">
        <f>H16+H21</f>
        <v>9291</v>
      </c>
    </row>
    <row r="16" spans="1:8" s="62" customFormat="1" ht="15.75" customHeight="1">
      <c r="A16" s="72"/>
      <c r="B16" s="43"/>
      <c r="C16" s="43" t="s">
        <v>233</v>
      </c>
      <c r="D16" s="43" t="s">
        <v>234</v>
      </c>
      <c r="E16" s="43"/>
      <c r="F16" s="43"/>
      <c r="G16" s="73">
        <f>SUM(G17:G20)</f>
        <v>8844</v>
      </c>
      <c r="H16" s="73">
        <f>SUM(H17:H20)</f>
        <v>8844</v>
      </c>
    </row>
    <row r="17" spans="1:8" s="62" customFormat="1" ht="15.75" customHeight="1">
      <c r="A17" s="72"/>
      <c r="B17" s="43"/>
      <c r="C17" s="43"/>
      <c r="D17" s="43"/>
      <c r="E17" s="74" t="s">
        <v>235</v>
      </c>
      <c r="F17" s="43"/>
      <c r="G17" s="75">
        <v>3590</v>
      </c>
      <c r="H17" s="75">
        <v>3590</v>
      </c>
    </row>
    <row r="18" spans="1:8" s="62" customFormat="1" ht="15.75" customHeight="1">
      <c r="A18" s="72"/>
      <c r="B18" s="43"/>
      <c r="C18" s="43"/>
      <c r="D18" s="43"/>
      <c r="E18" s="74" t="s">
        <v>230</v>
      </c>
      <c r="F18" s="43"/>
      <c r="G18" s="75">
        <v>150</v>
      </c>
      <c r="H18" s="75">
        <v>150</v>
      </c>
    </row>
    <row r="19" spans="1:8" s="62" customFormat="1" ht="15.75" customHeight="1">
      <c r="A19" s="72"/>
      <c r="B19" s="43"/>
      <c r="C19" s="43"/>
      <c r="D19" s="43"/>
      <c r="E19" s="74" t="s">
        <v>236</v>
      </c>
      <c r="F19" s="43"/>
      <c r="G19" s="75">
        <v>4377</v>
      </c>
      <c r="H19" s="75">
        <v>4377</v>
      </c>
    </row>
    <row r="20" spans="1:8" s="62" customFormat="1" ht="15.75" customHeight="1">
      <c r="A20" s="72"/>
      <c r="B20" s="43"/>
      <c r="C20" s="43"/>
      <c r="D20" s="74"/>
      <c r="E20" s="74" t="s">
        <v>237</v>
      </c>
      <c r="F20" s="43"/>
      <c r="G20" s="75">
        <v>727</v>
      </c>
      <c r="H20" s="75">
        <v>727</v>
      </c>
    </row>
    <row r="21" spans="1:8" s="62" customFormat="1" ht="15.75" customHeight="1">
      <c r="A21" s="72"/>
      <c r="B21" s="43"/>
      <c r="C21" s="43" t="s">
        <v>238</v>
      </c>
      <c r="D21" s="43" t="s">
        <v>239</v>
      </c>
      <c r="E21" s="43"/>
      <c r="F21" s="43"/>
      <c r="G21" s="73">
        <v>500</v>
      </c>
      <c r="H21" s="73">
        <v>447</v>
      </c>
    </row>
    <row r="22" spans="1:8" s="62" customFormat="1" ht="15.75" customHeight="1">
      <c r="A22" s="72"/>
      <c r="B22" s="43"/>
      <c r="C22" s="43"/>
      <c r="D22" s="43"/>
      <c r="E22" s="43"/>
      <c r="F22" s="43"/>
      <c r="G22" s="73"/>
      <c r="H22" s="73"/>
    </row>
    <row r="23" spans="1:8" s="62" customFormat="1" ht="15.75" customHeight="1">
      <c r="A23" s="32" t="s">
        <v>29</v>
      </c>
      <c r="B23" s="69"/>
      <c r="C23" s="69" t="s">
        <v>240</v>
      </c>
      <c r="D23" s="76"/>
      <c r="E23" s="76"/>
      <c r="F23" s="77"/>
      <c r="G23" s="71">
        <f>SUM(G24:G27)</f>
        <v>3765</v>
      </c>
      <c r="H23" s="71">
        <f>SUM(H24:H27)</f>
        <v>3765</v>
      </c>
    </row>
    <row r="24" spans="1:8" s="62" customFormat="1" ht="15.75" customHeight="1">
      <c r="A24" s="72"/>
      <c r="B24" s="43"/>
      <c r="C24" s="43"/>
      <c r="D24" s="74" t="s">
        <v>241</v>
      </c>
      <c r="E24" s="43"/>
      <c r="F24" s="43"/>
      <c r="G24" s="73">
        <v>2823</v>
      </c>
      <c r="H24" s="73">
        <v>2823</v>
      </c>
    </row>
    <row r="25" spans="1:8" s="62" customFormat="1" ht="15.75" customHeight="1">
      <c r="A25" s="72"/>
      <c r="B25" s="43"/>
      <c r="C25" s="43"/>
      <c r="D25" s="74" t="s">
        <v>242</v>
      </c>
      <c r="E25" s="43"/>
      <c r="F25" s="43"/>
      <c r="G25" s="73">
        <v>675</v>
      </c>
      <c r="H25" s="73">
        <v>675</v>
      </c>
    </row>
    <row r="26" spans="1:8" s="62" customFormat="1" ht="15.75" customHeight="1">
      <c r="A26" s="72"/>
      <c r="B26" s="43"/>
      <c r="C26" s="43"/>
      <c r="D26" s="74" t="s">
        <v>243</v>
      </c>
      <c r="E26" s="43"/>
      <c r="F26" s="43"/>
      <c r="G26" s="73">
        <v>210</v>
      </c>
      <c r="H26" s="73">
        <v>210</v>
      </c>
    </row>
    <row r="27" spans="1:8" s="62" customFormat="1" ht="15.75" customHeight="1">
      <c r="A27" s="72"/>
      <c r="B27" s="43"/>
      <c r="C27" s="43"/>
      <c r="D27" s="74" t="s">
        <v>244</v>
      </c>
      <c r="E27" s="43"/>
      <c r="F27" s="43"/>
      <c r="G27" s="73">
        <v>57</v>
      </c>
      <c r="H27" s="73">
        <v>57</v>
      </c>
    </row>
    <row r="28" spans="1:8" s="62" customFormat="1" ht="15.75" customHeight="1">
      <c r="A28" s="72"/>
      <c r="B28" s="43"/>
      <c r="C28" s="43"/>
      <c r="D28" s="43"/>
      <c r="E28" s="43"/>
      <c r="F28" s="43"/>
      <c r="G28" s="73"/>
      <c r="H28" s="73"/>
    </row>
    <row r="29" spans="1:8" s="62" customFormat="1" ht="15.75" customHeight="1">
      <c r="A29" s="32" t="s">
        <v>31</v>
      </c>
      <c r="B29" s="69"/>
      <c r="C29" s="69" t="s">
        <v>32</v>
      </c>
      <c r="D29" s="69"/>
      <c r="E29" s="69"/>
      <c r="F29" s="43"/>
      <c r="G29" s="71">
        <f>G30+G38+G45+G56+G61</f>
        <v>10480</v>
      </c>
      <c r="H29" s="71">
        <f>H30+H38+H45+H56+H61</f>
        <v>11615</v>
      </c>
    </row>
    <row r="30" spans="1:8" s="81" customFormat="1" ht="15.75" customHeight="1">
      <c r="A30" s="78"/>
      <c r="B30" s="69" t="s">
        <v>245</v>
      </c>
      <c r="C30" s="79"/>
      <c r="D30" s="69" t="s">
        <v>246</v>
      </c>
      <c r="E30" s="80"/>
      <c r="F30" s="78"/>
      <c r="G30" s="71">
        <f>G31+G35</f>
        <v>960</v>
      </c>
      <c r="H30" s="71">
        <f>H31+H35</f>
        <v>1287</v>
      </c>
    </row>
    <row r="31" spans="1:8" s="62" customFormat="1" ht="15.75" customHeight="1">
      <c r="A31" s="72"/>
      <c r="B31" s="43"/>
      <c r="C31" s="43" t="s">
        <v>247</v>
      </c>
      <c r="D31" s="43" t="s">
        <v>248</v>
      </c>
      <c r="E31" s="78"/>
      <c r="F31" s="78"/>
      <c r="G31" s="73">
        <f>SUM(G32:G34)</f>
        <v>300</v>
      </c>
      <c r="H31" s="73">
        <f>SUM(H32:H34)</f>
        <v>603</v>
      </c>
    </row>
    <row r="32" spans="1:8" s="62" customFormat="1" ht="15.75" customHeight="1">
      <c r="A32" s="72"/>
      <c r="B32" s="43"/>
      <c r="C32" s="43"/>
      <c r="D32" s="43"/>
      <c r="E32" s="78" t="s">
        <v>249</v>
      </c>
      <c r="F32" s="78"/>
      <c r="G32" s="73">
        <v>100</v>
      </c>
      <c r="H32" s="73">
        <v>100</v>
      </c>
    </row>
    <row r="33" spans="1:8" s="62" customFormat="1" ht="15.75" customHeight="1">
      <c r="A33" s="72"/>
      <c r="B33" s="43"/>
      <c r="C33" s="43"/>
      <c r="D33" s="43"/>
      <c r="E33" s="78" t="s">
        <v>250</v>
      </c>
      <c r="F33" s="78"/>
      <c r="G33" s="73">
        <v>100</v>
      </c>
      <c r="H33" s="73">
        <v>100</v>
      </c>
    </row>
    <row r="34" spans="1:8" s="62" customFormat="1" ht="15.75" customHeight="1">
      <c r="A34" s="72"/>
      <c r="B34" s="43"/>
      <c r="C34" s="43"/>
      <c r="D34" s="43"/>
      <c r="E34" s="78" t="s">
        <v>251</v>
      </c>
      <c r="F34" s="78"/>
      <c r="G34" s="73">
        <v>100</v>
      </c>
      <c r="H34" s="73">
        <v>403</v>
      </c>
    </row>
    <row r="35" spans="1:8" s="62" customFormat="1" ht="15.75" customHeight="1">
      <c r="A35" s="72"/>
      <c r="B35" s="43"/>
      <c r="C35" s="43" t="s">
        <v>252</v>
      </c>
      <c r="D35" s="43" t="s">
        <v>253</v>
      </c>
      <c r="E35" s="43"/>
      <c r="F35" s="43"/>
      <c r="G35" s="73">
        <f>SUM(G36:G37)</f>
        <v>660</v>
      </c>
      <c r="H35" s="73">
        <f>SUM(H36:H37)</f>
        <v>684</v>
      </c>
    </row>
    <row r="36" spans="1:8" s="62" customFormat="1" ht="15.75" customHeight="1">
      <c r="A36" s="32"/>
      <c r="B36" s="69"/>
      <c r="C36" s="69"/>
      <c r="D36" s="69"/>
      <c r="E36" s="74" t="s">
        <v>254</v>
      </c>
      <c r="F36" s="43"/>
      <c r="G36" s="73">
        <v>260</v>
      </c>
      <c r="H36" s="73">
        <v>260</v>
      </c>
    </row>
    <row r="37" spans="1:8" s="62" customFormat="1" ht="15.75" customHeight="1">
      <c r="A37" s="32"/>
      <c r="B37" s="69"/>
      <c r="C37" s="69"/>
      <c r="D37" s="69"/>
      <c r="E37" s="74" t="s">
        <v>255</v>
      </c>
      <c r="F37" s="43"/>
      <c r="G37" s="73">
        <v>400</v>
      </c>
      <c r="H37" s="73">
        <v>424</v>
      </c>
    </row>
    <row r="38" spans="1:8" s="81" customFormat="1" ht="15.75" customHeight="1">
      <c r="A38" s="78"/>
      <c r="B38" s="69" t="s">
        <v>256</v>
      </c>
      <c r="C38" s="79"/>
      <c r="D38" s="69" t="s">
        <v>257</v>
      </c>
      <c r="E38" s="79"/>
      <c r="F38" s="74"/>
      <c r="G38" s="71">
        <f>G39+G43</f>
        <v>1270</v>
      </c>
      <c r="H38" s="71">
        <f>H39+H43</f>
        <v>1308</v>
      </c>
    </row>
    <row r="39" spans="1:8" s="62" customFormat="1" ht="15.75" customHeight="1">
      <c r="A39" s="72"/>
      <c r="B39" s="43"/>
      <c r="C39" s="43" t="s">
        <v>258</v>
      </c>
      <c r="D39" s="43" t="s">
        <v>259</v>
      </c>
      <c r="E39" s="43"/>
      <c r="F39" s="43"/>
      <c r="G39" s="73">
        <f>SUM(G40:G42)</f>
        <v>570</v>
      </c>
      <c r="H39" s="73">
        <f>SUM(H40:H42)</f>
        <v>608</v>
      </c>
    </row>
    <row r="40" spans="1:8" s="62" customFormat="1" ht="15.75" customHeight="1">
      <c r="A40" s="72"/>
      <c r="B40" s="43"/>
      <c r="C40" s="43"/>
      <c r="D40" s="43"/>
      <c r="E40" s="74" t="s">
        <v>260</v>
      </c>
      <c r="F40" s="43"/>
      <c r="G40" s="73">
        <v>120</v>
      </c>
      <c r="H40" s="73">
        <v>120</v>
      </c>
    </row>
    <row r="41" spans="1:8" s="62" customFormat="1" ht="15.75" customHeight="1">
      <c r="A41" s="72"/>
      <c r="B41" s="43"/>
      <c r="C41" s="43"/>
      <c r="D41" s="43"/>
      <c r="E41" s="74" t="s">
        <v>261</v>
      </c>
      <c r="F41" s="43"/>
      <c r="G41" s="73">
        <v>230</v>
      </c>
      <c r="H41" s="73">
        <v>230</v>
      </c>
    </row>
    <row r="42" spans="1:8" s="62" customFormat="1" ht="15.75" customHeight="1">
      <c r="A42" s="72"/>
      <c r="B42" s="43"/>
      <c r="C42" s="43"/>
      <c r="D42" s="43"/>
      <c r="E42" s="74" t="s">
        <v>262</v>
      </c>
      <c r="F42" s="43"/>
      <c r="G42" s="73">
        <v>220</v>
      </c>
      <c r="H42" s="73">
        <v>258</v>
      </c>
    </row>
    <row r="43" spans="1:8" s="62" customFormat="1" ht="15.75" customHeight="1">
      <c r="A43" s="72"/>
      <c r="B43" s="43"/>
      <c r="C43" s="43" t="s">
        <v>263</v>
      </c>
      <c r="D43" s="43" t="s">
        <v>264</v>
      </c>
      <c r="E43" s="43"/>
      <c r="F43" s="43"/>
      <c r="G43" s="73">
        <f>SUM(G44)</f>
        <v>700</v>
      </c>
      <c r="H43" s="73">
        <f>SUM(H44)</f>
        <v>700</v>
      </c>
    </row>
    <row r="44" spans="1:8" s="62" customFormat="1" ht="15.75" customHeight="1">
      <c r="A44" s="72"/>
      <c r="B44" s="43"/>
      <c r="C44" s="43"/>
      <c r="D44" s="43"/>
      <c r="E44" s="74" t="s">
        <v>265</v>
      </c>
      <c r="F44" s="43"/>
      <c r="G44" s="73">
        <v>700</v>
      </c>
      <c r="H44" s="73">
        <v>700</v>
      </c>
    </row>
    <row r="45" spans="1:8" s="81" customFormat="1" ht="15.75" customHeight="1">
      <c r="A45" s="78"/>
      <c r="B45" s="69" t="s">
        <v>266</v>
      </c>
      <c r="C45" s="79"/>
      <c r="D45" s="69" t="s">
        <v>267</v>
      </c>
      <c r="E45" s="79"/>
      <c r="F45" s="74"/>
      <c r="G45" s="71">
        <f>G46+G50+G51+G52</f>
        <v>6600</v>
      </c>
      <c r="H45" s="71">
        <f>H46+H50+H51+H52</f>
        <v>7235</v>
      </c>
    </row>
    <row r="46" spans="1:8" s="62" customFormat="1" ht="15.75" customHeight="1">
      <c r="A46" s="72"/>
      <c r="B46" s="43"/>
      <c r="C46" s="43" t="s">
        <v>268</v>
      </c>
      <c r="D46" s="43" t="s">
        <v>269</v>
      </c>
      <c r="E46" s="43"/>
      <c r="F46" s="43"/>
      <c r="G46" s="73">
        <f>SUM(G47:G49)</f>
        <v>2000</v>
      </c>
      <c r="H46" s="73">
        <f>SUM(H47:H49)</f>
        <v>1713</v>
      </c>
    </row>
    <row r="47" spans="1:8" s="62" customFormat="1" ht="15.75" customHeight="1">
      <c r="A47" s="72"/>
      <c r="B47" s="43"/>
      <c r="C47" s="43"/>
      <c r="D47" s="43"/>
      <c r="E47" s="74" t="s">
        <v>270</v>
      </c>
      <c r="F47" s="43"/>
      <c r="G47" s="73">
        <v>500</v>
      </c>
      <c r="H47" s="73">
        <v>363</v>
      </c>
    </row>
    <row r="48" spans="1:8" s="62" customFormat="1" ht="15.75" customHeight="1">
      <c r="A48" s="72"/>
      <c r="B48" s="43"/>
      <c r="C48" s="43"/>
      <c r="D48" s="43"/>
      <c r="E48" s="74" t="s">
        <v>271</v>
      </c>
      <c r="F48" s="43"/>
      <c r="G48" s="73">
        <v>1400</v>
      </c>
      <c r="H48" s="73">
        <v>1250</v>
      </c>
    </row>
    <row r="49" spans="1:8" s="62" customFormat="1" ht="15.75" customHeight="1">
      <c r="A49" s="72"/>
      <c r="B49" s="43"/>
      <c r="C49" s="43"/>
      <c r="D49" s="43"/>
      <c r="E49" s="74" t="s">
        <v>272</v>
      </c>
      <c r="F49" s="43"/>
      <c r="G49" s="73">
        <v>100</v>
      </c>
      <c r="H49" s="73">
        <v>100</v>
      </c>
    </row>
    <row r="50" spans="1:8" s="62" customFormat="1" ht="15.75" customHeight="1">
      <c r="A50" s="72"/>
      <c r="B50" s="43"/>
      <c r="C50" s="43" t="s">
        <v>273</v>
      </c>
      <c r="D50" s="43" t="s">
        <v>274</v>
      </c>
      <c r="E50" s="43"/>
      <c r="F50" s="43"/>
      <c r="G50" s="73">
        <v>150</v>
      </c>
      <c r="H50" s="73">
        <v>241</v>
      </c>
    </row>
    <row r="51" spans="1:8" s="62" customFormat="1" ht="15.75" customHeight="1">
      <c r="A51" s="72"/>
      <c r="B51" s="43"/>
      <c r="C51" s="43" t="s">
        <v>275</v>
      </c>
      <c r="D51" s="43" t="s">
        <v>276</v>
      </c>
      <c r="E51" s="43"/>
      <c r="F51" s="43"/>
      <c r="G51" s="73">
        <v>100</v>
      </c>
      <c r="H51" s="73">
        <v>258</v>
      </c>
    </row>
    <row r="52" spans="1:8" s="62" customFormat="1" ht="15.75" customHeight="1">
      <c r="A52" s="72"/>
      <c r="B52" s="43"/>
      <c r="C52" s="43" t="s">
        <v>277</v>
      </c>
      <c r="D52" s="43" t="s">
        <v>278</v>
      </c>
      <c r="E52" s="43"/>
      <c r="F52" s="43"/>
      <c r="G52" s="73">
        <f>SUM(G53:G55)</f>
        <v>4350</v>
      </c>
      <c r="H52" s="73">
        <f>SUM(H53:H55)</f>
        <v>5023</v>
      </c>
    </row>
    <row r="53" spans="1:8" s="62" customFormat="1" ht="15.75" customHeight="1">
      <c r="A53" s="72"/>
      <c r="B53" s="43"/>
      <c r="C53" s="43"/>
      <c r="D53" s="43"/>
      <c r="E53" s="74" t="s">
        <v>279</v>
      </c>
      <c r="F53" s="43"/>
      <c r="G53" s="73">
        <v>50</v>
      </c>
      <c r="H53" s="73">
        <v>50</v>
      </c>
    </row>
    <row r="54" spans="1:8" s="62" customFormat="1" ht="15.75" customHeight="1">
      <c r="A54" s="72"/>
      <c r="B54" s="43"/>
      <c r="C54" s="43"/>
      <c r="D54" s="43"/>
      <c r="E54" s="74" t="s">
        <v>280</v>
      </c>
      <c r="F54" s="43"/>
      <c r="G54" s="73">
        <v>1500</v>
      </c>
      <c r="H54" s="73">
        <v>2407</v>
      </c>
    </row>
    <row r="55" spans="1:8" s="62" customFormat="1" ht="15.75" customHeight="1">
      <c r="A55" s="72"/>
      <c r="B55" s="43"/>
      <c r="C55" s="43"/>
      <c r="D55" s="43"/>
      <c r="E55" s="74" t="s">
        <v>281</v>
      </c>
      <c r="F55" s="43"/>
      <c r="G55" s="73">
        <v>2800</v>
      </c>
      <c r="H55" s="73">
        <v>2566</v>
      </c>
    </row>
    <row r="56" spans="1:8" s="81" customFormat="1" ht="15.75" customHeight="1">
      <c r="A56" s="78"/>
      <c r="B56" s="69" t="s">
        <v>282</v>
      </c>
      <c r="C56" s="79"/>
      <c r="D56" s="69" t="s">
        <v>283</v>
      </c>
      <c r="E56" s="79"/>
      <c r="F56" s="74"/>
      <c r="G56" s="71">
        <f>G57+G59</f>
        <v>150</v>
      </c>
      <c r="H56" s="71">
        <f>H57+H59</f>
        <v>150</v>
      </c>
    </row>
    <row r="57" spans="1:8" s="62" customFormat="1" ht="15.75" customHeight="1">
      <c r="A57" s="72"/>
      <c r="B57" s="43"/>
      <c r="C57" s="43" t="s">
        <v>284</v>
      </c>
      <c r="D57" s="43" t="s">
        <v>285</v>
      </c>
      <c r="E57" s="43"/>
      <c r="F57" s="43"/>
      <c r="G57" s="73">
        <f>G58</f>
        <v>50</v>
      </c>
      <c r="H57" s="73">
        <f>H58</f>
        <v>50</v>
      </c>
    </row>
    <row r="58" spans="1:8" s="62" customFormat="1" ht="15.75" customHeight="1">
      <c r="A58" s="72"/>
      <c r="B58" s="43"/>
      <c r="C58" s="43"/>
      <c r="D58" s="43"/>
      <c r="E58" s="74" t="s">
        <v>286</v>
      </c>
      <c r="F58" s="43"/>
      <c r="G58" s="73">
        <v>50</v>
      </c>
      <c r="H58" s="73">
        <v>50</v>
      </c>
    </row>
    <row r="59" spans="1:8" s="62" customFormat="1" ht="15.75" customHeight="1">
      <c r="A59" s="72"/>
      <c r="B59" s="43"/>
      <c r="C59" s="43" t="s">
        <v>287</v>
      </c>
      <c r="D59" s="43" t="s">
        <v>288</v>
      </c>
      <c r="E59" s="43"/>
      <c r="F59" s="43"/>
      <c r="G59" s="73">
        <f>G60</f>
        <v>100</v>
      </c>
      <c r="H59" s="73">
        <f>H60</f>
        <v>100</v>
      </c>
    </row>
    <row r="60" spans="1:8" s="62" customFormat="1" ht="15.75" customHeight="1">
      <c r="A60" s="72"/>
      <c r="B60" s="43"/>
      <c r="C60" s="43"/>
      <c r="D60" s="43"/>
      <c r="E60" s="74" t="s">
        <v>289</v>
      </c>
      <c r="F60" s="43"/>
      <c r="G60" s="73">
        <v>100</v>
      </c>
      <c r="H60" s="73">
        <v>100</v>
      </c>
    </row>
    <row r="61" spans="1:8" s="81" customFormat="1" ht="15.75" customHeight="1">
      <c r="A61" s="78"/>
      <c r="B61" s="69" t="s">
        <v>290</v>
      </c>
      <c r="C61" s="79"/>
      <c r="D61" s="69" t="s">
        <v>291</v>
      </c>
      <c r="E61" s="79"/>
      <c r="F61" s="74"/>
      <c r="G61" s="71">
        <f>G62</f>
        <v>1500</v>
      </c>
      <c r="H61" s="71">
        <f>H62</f>
        <v>1635</v>
      </c>
    </row>
    <row r="62" spans="1:8" s="62" customFormat="1" ht="15.75" customHeight="1">
      <c r="A62" s="72"/>
      <c r="B62" s="43"/>
      <c r="C62" s="43" t="s">
        <v>292</v>
      </c>
      <c r="D62" s="43" t="s">
        <v>293</v>
      </c>
      <c r="E62" s="43"/>
      <c r="F62" s="43"/>
      <c r="G62" s="73">
        <v>1500</v>
      </c>
      <c r="H62" s="73">
        <v>1635</v>
      </c>
    </row>
    <row r="63" spans="1:8" s="62" customFormat="1" ht="15.75" customHeight="1">
      <c r="A63" s="72"/>
      <c r="B63" s="43"/>
      <c r="C63" s="43"/>
      <c r="D63" s="43"/>
      <c r="E63" s="43"/>
      <c r="F63" s="43"/>
      <c r="G63" s="73"/>
      <c r="H63" s="73"/>
    </row>
    <row r="64" spans="1:8" s="82" customFormat="1" ht="15.75" customHeight="1">
      <c r="A64" s="32" t="s">
        <v>35</v>
      </c>
      <c r="B64" s="69"/>
      <c r="C64" s="69" t="s">
        <v>36</v>
      </c>
      <c r="D64" s="69"/>
      <c r="E64" s="69"/>
      <c r="F64" s="69"/>
      <c r="G64" s="71">
        <f>G66+G71+G74+G65</f>
        <v>43212</v>
      </c>
      <c r="H64" s="71">
        <f>H66+H71+H74+H65</f>
        <v>162211</v>
      </c>
    </row>
    <row r="65" spans="1:8" s="82" customFormat="1" ht="15.75" customHeight="1">
      <c r="A65" s="32"/>
      <c r="B65" s="69"/>
      <c r="C65" s="43" t="s">
        <v>294</v>
      </c>
      <c r="D65" s="43" t="s">
        <v>295</v>
      </c>
      <c r="E65" s="43"/>
      <c r="F65" s="43"/>
      <c r="G65" s="73">
        <v>0</v>
      </c>
      <c r="H65" s="73">
        <v>531</v>
      </c>
    </row>
    <row r="66" spans="1:8" s="62" customFormat="1" ht="15.75" customHeight="1">
      <c r="A66" s="72"/>
      <c r="B66" s="43"/>
      <c r="C66" s="43" t="s">
        <v>296</v>
      </c>
      <c r="D66" s="43" t="s">
        <v>297</v>
      </c>
      <c r="E66" s="43"/>
      <c r="F66" s="43"/>
      <c r="G66" s="73">
        <f>SUM(G67:G70)</f>
        <v>11436</v>
      </c>
      <c r="H66" s="73">
        <f>SUM(H67:H70)</f>
        <v>12053</v>
      </c>
    </row>
    <row r="67" spans="1:8" s="62" customFormat="1" ht="15.75" customHeight="1">
      <c r="A67" s="72"/>
      <c r="B67" s="43"/>
      <c r="C67" s="43"/>
      <c r="D67" s="43"/>
      <c r="E67" s="83" t="s">
        <v>298</v>
      </c>
      <c r="F67" s="83"/>
      <c r="G67" s="73">
        <v>9229</v>
      </c>
      <c r="H67" s="73">
        <v>9266</v>
      </c>
    </row>
    <row r="68" spans="1:8" s="62" customFormat="1" ht="15.75" customHeight="1">
      <c r="A68" s="72"/>
      <c r="B68" s="43"/>
      <c r="C68" s="43"/>
      <c r="D68" s="43"/>
      <c r="E68" s="83" t="s">
        <v>299</v>
      </c>
      <c r="F68" s="83"/>
      <c r="G68" s="73"/>
      <c r="H68" s="73">
        <v>520</v>
      </c>
    </row>
    <row r="69" spans="1:8" s="62" customFormat="1" ht="15.75" customHeight="1">
      <c r="A69" s="72"/>
      <c r="B69" s="43"/>
      <c r="C69" s="43"/>
      <c r="D69" s="43"/>
      <c r="E69" s="43" t="s">
        <v>300</v>
      </c>
      <c r="F69" s="43"/>
      <c r="G69" s="73">
        <v>761</v>
      </c>
      <c r="H69" s="73">
        <v>761</v>
      </c>
    </row>
    <row r="70" spans="1:8" s="62" customFormat="1" ht="15.75" customHeight="1">
      <c r="A70" s="72"/>
      <c r="B70" s="43"/>
      <c r="C70" s="43"/>
      <c r="D70" s="43"/>
      <c r="E70" s="43" t="s">
        <v>301</v>
      </c>
      <c r="F70" s="43"/>
      <c r="G70" s="73">
        <v>1446</v>
      </c>
      <c r="H70" s="73">
        <v>1506</v>
      </c>
    </row>
    <row r="71" spans="1:8" s="62" customFormat="1" ht="15.75" customHeight="1">
      <c r="A71" s="72"/>
      <c r="B71" s="43"/>
      <c r="C71" s="43" t="s">
        <v>302</v>
      </c>
      <c r="D71" s="43" t="s">
        <v>303</v>
      </c>
      <c r="E71" s="43"/>
      <c r="F71" s="43"/>
      <c r="G71" s="73">
        <f>G72+G73</f>
        <v>700</v>
      </c>
      <c r="H71" s="73">
        <f>H72+H73</f>
        <v>7669</v>
      </c>
    </row>
    <row r="72" spans="1:8" s="62" customFormat="1" ht="15.75" customHeight="1">
      <c r="A72" s="72"/>
      <c r="B72" s="43"/>
      <c r="C72" s="43"/>
      <c r="D72" s="43"/>
      <c r="E72" s="43" t="s">
        <v>304</v>
      </c>
      <c r="F72" s="43"/>
      <c r="G72" s="73">
        <v>0</v>
      </c>
      <c r="H72" s="73">
        <v>6919</v>
      </c>
    </row>
    <row r="73" spans="1:8" s="62" customFormat="1" ht="15.75" customHeight="1">
      <c r="A73" s="72"/>
      <c r="B73" s="43"/>
      <c r="C73" s="43"/>
      <c r="D73" s="43"/>
      <c r="E73" s="43" t="s">
        <v>305</v>
      </c>
      <c r="F73" s="43"/>
      <c r="G73" s="73">
        <v>700</v>
      </c>
      <c r="H73" s="73">
        <v>750</v>
      </c>
    </row>
    <row r="74" spans="1:8" s="62" customFormat="1" ht="15.75" customHeight="1">
      <c r="A74" s="72"/>
      <c r="B74" s="43"/>
      <c r="C74" s="43" t="s">
        <v>306</v>
      </c>
      <c r="D74" s="43" t="s">
        <v>307</v>
      </c>
      <c r="E74" s="43"/>
      <c r="F74" s="43"/>
      <c r="G74" s="73">
        <v>31076</v>
      </c>
      <c r="H74" s="73">
        <v>141958</v>
      </c>
    </row>
    <row r="75" spans="1:8" s="62" customFormat="1" ht="15.75" customHeight="1">
      <c r="A75" s="72"/>
      <c r="B75" s="43"/>
      <c r="C75" s="43"/>
      <c r="D75" s="43"/>
      <c r="E75" s="43"/>
      <c r="F75" s="43"/>
      <c r="G75" s="73"/>
      <c r="H75" s="73"/>
    </row>
    <row r="76" spans="1:8" s="62" customFormat="1" ht="15.75" customHeight="1">
      <c r="A76" s="84" t="s">
        <v>38</v>
      </c>
      <c r="B76" s="43"/>
      <c r="C76" s="69" t="s">
        <v>39</v>
      </c>
      <c r="D76" s="43"/>
      <c r="E76" s="43"/>
      <c r="F76" s="43"/>
      <c r="G76" s="71">
        <f>SUM(G77)</f>
        <v>648</v>
      </c>
      <c r="H76" s="71">
        <f>SUM(H77)</f>
        <v>756</v>
      </c>
    </row>
    <row r="77" spans="1:8" s="62" customFormat="1" ht="15.75" customHeight="1">
      <c r="A77" s="72"/>
      <c r="B77" s="43"/>
      <c r="C77" s="43" t="s">
        <v>308</v>
      </c>
      <c r="D77" s="43"/>
      <c r="E77" s="43" t="s">
        <v>309</v>
      </c>
      <c r="F77" s="43"/>
      <c r="G77" s="73">
        <v>648</v>
      </c>
      <c r="H77" s="73">
        <v>756</v>
      </c>
    </row>
    <row r="78" spans="1:8" s="62" customFormat="1" ht="15.75" customHeight="1">
      <c r="A78" s="72"/>
      <c r="B78" s="43"/>
      <c r="C78" s="43"/>
      <c r="D78" s="43"/>
      <c r="E78" s="43"/>
      <c r="F78" s="43"/>
      <c r="G78" s="73"/>
      <c r="H78" s="73"/>
    </row>
    <row r="79" spans="1:8" s="62" customFormat="1" ht="15.75" customHeight="1">
      <c r="A79" s="32" t="s">
        <v>42</v>
      </c>
      <c r="B79" s="69"/>
      <c r="C79" s="69" t="s">
        <v>43</v>
      </c>
      <c r="D79" s="69"/>
      <c r="E79" s="69"/>
      <c r="F79" s="43"/>
      <c r="G79" s="71">
        <f>SUM(G80)</f>
        <v>1264</v>
      </c>
      <c r="H79" s="71">
        <f>SUM(H80)</f>
        <v>1009</v>
      </c>
    </row>
    <row r="80" spans="1:8" s="62" customFormat="1" ht="15.75" customHeight="1">
      <c r="A80" s="72"/>
      <c r="B80" s="69" t="s">
        <v>310</v>
      </c>
      <c r="C80" s="69"/>
      <c r="D80" s="69" t="s">
        <v>311</v>
      </c>
      <c r="E80" s="69"/>
      <c r="F80" s="69"/>
      <c r="G80" s="71">
        <f>SUM(G81:G82)</f>
        <v>1264</v>
      </c>
      <c r="H80" s="71">
        <f>SUM(H81:H82)</f>
        <v>1009</v>
      </c>
    </row>
    <row r="81" spans="1:8" s="62" customFormat="1" ht="15.75" customHeight="1">
      <c r="A81" s="72"/>
      <c r="B81" s="43"/>
      <c r="C81" s="43"/>
      <c r="D81" s="43"/>
      <c r="E81" s="43" t="s">
        <v>312</v>
      </c>
      <c r="F81" s="43"/>
      <c r="G81" s="73">
        <v>1200</v>
      </c>
      <c r="H81" s="73">
        <v>945</v>
      </c>
    </row>
    <row r="82" spans="1:8" s="62" customFormat="1" ht="15.75" customHeight="1">
      <c r="A82" s="72"/>
      <c r="B82" s="43"/>
      <c r="C82" s="43"/>
      <c r="D82" s="43"/>
      <c r="E82" s="43" t="s">
        <v>313</v>
      </c>
      <c r="F82" s="43"/>
      <c r="G82" s="73">
        <v>64</v>
      </c>
      <c r="H82" s="73">
        <v>64</v>
      </c>
    </row>
    <row r="83" spans="1:8" s="62" customFormat="1" ht="15.75" customHeight="1">
      <c r="A83" s="72"/>
      <c r="B83" s="43"/>
      <c r="C83" s="43"/>
      <c r="D83" s="43"/>
      <c r="E83" s="43"/>
      <c r="F83" s="43"/>
      <c r="G83" s="73"/>
      <c r="H83" s="73"/>
    </row>
    <row r="84" spans="1:8" s="62" customFormat="1" ht="15.75" customHeight="1">
      <c r="A84" s="10" t="s">
        <v>314</v>
      </c>
      <c r="B84" s="26"/>
      <c r="C84" s="26"/>
      <c r="D84" s="26"/>
      <c r="E84" s="26"/>
      <c r="F84" s="26"/>
      <c r="G84" s="68"/>
      <c r="H84" s="68">
        <f>H85</f>
        <v>5655</v>
      </c>
    </row>
    <row r="85" spans="1:8" s="62" customFormat="1" ht="15.75" customHeight="1">
      <c r="A85" s="32" t="s">
        <v>45</v>
      </c>
      <c r="B85" s="43"/>
      <c r="C85" s="69" t="s">
        <v>44</v>
      </c>
      <c r="D85" s="69"/>
      <c r="E85" s="69"/>
      <c r="F85" s="69"/>
      <c r="G85" s="71">
        <f>G86+G87</f>
        <v>0</v>
      </c>
      <c r="H85" s="71">
        <f>H86+H87</f>
        <v>5655</v>
      </c>
    </row>
    <row r="86" spans="1:8" s="62" customFormat="1" ht="15.75" customHeight="1">
      <c r="A86" s="32"/>
      <c r="B86" s="43"/>
      <c r="C86" s="69" t="s">
        <v>315</v>
      </c>
      <c r="D86" s="69"/>
      <c r="E86" s="43" t="s">
        <v>316</v>
      </c>
      <c r="F86" s="69"/>
      <c r="G86" s="71"/>
      <c r="H86" s="71"/>
    </row>
    <row r="87" spans="1:8" s="62" customFormat="1" ht="15.75" customHeight="1">
      <c r="A87" s="32"/>
      <c r="B87" s="43"/>
      <c r="C87" s="69" t="s">
        <v>317</v>
      </c>
      <c r="D87" s="69"/>
      <c r="E87" s="43" t="s">
        <v>318</v>
      </c>
      <c r="F87" s="69"/>
      <c r="G87" s="71"/>
      <c r="H87" s="71">
        <v>5655</v>
      </c>
    </row>
    <row r="88" spans="1:8" s="62" customFormat="1" ht="15.75" customHeight="1">
      <c r="A88" s="32"/>
      <c r="B88" s="43"/>
      <c r="C88" s="69"/>
      <c r="D88" s="69"/>
      <c r="E88" s="43" t="s">
        <v>319</v>
      </c>
      <c r="F88" s="69"/>
      <c r="G88" s="71"/>
      <c r="H88" s="73">
        <v>5655</v>
      </c>
    </row>
    <row r="89" spans="1:8" s="62" customFormat="1" ht="15.75" customHeight="1">
      <c r="A89" s="10" t="s">
        <v>90</v>
      </c>
      <c r="B89" s="14"/>
      <c r="C89" s="14"/>
      <c r="D89" s="14"/>
      <c r="E89" s="14"/>
      <c r="F89" s="85">
        <v>0.5</v>
      </c>
      <c r="G89" s="68">
        <f>G90+G96+G101</f>
        <v>1902</v>
      </c>
      <c r="H89" s="68">
        <f>H90+H96+H101</f>
        <v>1935</v>
      </c>
    </row>
    <row r="90" spans="1:8" s="62" customFormat="1" ht="15.75" customHeight="1">
      <c r="A90" s="32" t="s">
        <v>27</v>
      </c>
      <c r="B90" s="69"/>
      <c r="C90" s="69" t="s">
        <v>222</v>
      </c>
      <c r="D90" s="69"/>
      <c r="E90" s="69"/>
      <c r="F90" s="70"/>
      <c r="G90" s="71">
        <f>G91</f>
        <v>705</v>
      </c>
      <c r="H90" s="71">
        <f>H91</f>
        <v>731</v>
      </c>
    </row>
    <row r="91" spans="1:8" s="62" customFormat="1" ht="15.75" customHeight="1">
      <c r="A91" s="72"/>
      <c r="B91" s="43" t="s">
        <v>223</v>
      </c>
      <c r="C91" s="43"/>
      <c r="D91" s="43" t="s">
        <v>224</v>
      </c>
      <c r="E91" s="43"/>
      <c r="F91" s="43"/>
      <c r="G91" s="73">
        <f>SUM(G92:G94)</f>
        <v>705</v>
      </c>
      <c r="H91" s="73">
        <f>SUM(H92:H94)</f>
        <v>731</v>
      </c>
    </row>
    <row r="92" spans="1:8" s="62" customFormat="1" ht="15.75" customHeight="1">
      <c r="A92" s="29"/>
      <c r="B92" s="43"/>
      <c r="C92" s="43" t="s">
        <v>225</v>
      </c>
      <c r="D92" s="43" t="s">
        <v>226</v>
      </c>
      <c r="E92" s="43"/>
      <c r="F92" s="43"/>
      <c r="G92" s="73">
        <v>630</v>
      </c>
      <c r="H92" s="73">
        <v>630</v>
      </c>
    </row>
    <row r="93" spans="1:8" s="62" customFormat="1" ht="15.75" customHeight="1">
      <c r="A93" s="29"/>
      <c r="B93" s="43"/>
      <c r="C93" s="43" t="s">
        <v>227</v>
      </c>
      <c r="D93" s="43" t="s">
        <v>228</v>
      </c>
      <c r="E93" s="43"/>
      <c r="F93" s="43"/>
      <c r="G93" s="73"/>
      <c r="H93" s="73">
        <v>26</v>
      </c>
    </row>
    <row r="94" spans="1:8" s="82" customFormat="1" ht="15.75" customHeight="1">
      <c r="A94" s="72"/>
      <c r="B94" s="43"/>
      <c r="C94" s="43" t="s">
        <v>229</v>
      </c>
      <c r="D94" s="43" t="s">
        <v>230</v>
      </c>
      <c r="E94" s="43"/>
      <c r="F94" s="43"/>
      <c r="G94" s="73">
        <v>75</v>
      </c>
      <c r="H94" s="73">
        <v>75</v>
      </c>
    </row>
    <row r="95" spans="1:8" s="82" customFormat="1" ht="15.75" customHeight="1">
      <c r="A95" s="72"/>
      <c r="B95" s="43"/>
      <c r="C95" s="72"/>
      <c r="D95" s="43"/>
      <c r="E95" s="43"/>
      <c r="F95" s="43"/>
      <c r="G95" s="73"/>
      <c r="H95" s="73"/>
    </row>
    <row r="96" spans="1:8" s="62" customFormat="1" ht="15.75" customHeight="1">
      <c r="A96" s="32" t="s">
        <v>29</v>
      </c>
      <c r="B96" s="69"/>
      <c r="C96" s="69" t="s">
        <v>240</v>
      </c>
      <c r="D96" s="76"/>
      <c r="E96" s="76"/>
      <c r="F96" s="77"/>
      <c r="G96" s="71">
        <f>SUM(G97:G99)</f>
        <v>197</v>
      </c>
      <c r="H96" s="71">
        <f>SUM(H97:H99)</f>
        <v>204</v>
      </c>
    </row>
    <row r="97" spans="1:8" s="62" customFormat="1" ht="15.75" customHeight="1">
      <c r="A97" s="72"/>
      <c r="B97" s="43"/>
      <c r="C97" s="43"/>
      <c r="D97" s="74" t="s">
        <v>241</v>
      </c>
      <c r="E97" s="43"/>
      <c r="F97" s="43"/>
      <c r="G97" s="73">
        <v>170</v>
      </c>
      <c r="H97" s="73">
        <v>177</v>
      </c>
    </row>
    <row r="98" spans="1:8" s="62" customFormat="1" ht="15.75" customHeight="1">
      <c r="A98" s="72"/>
      <c r="B98" s="43"/>
      <c r="C98" s="43"/>
      <c r="D98" s="74" t="s">
        <v>243</v>
      </c>
      <c r="E98" s="43"/>
      <c r="F98" s="43"/>
      <c r="G98" s="73">
        <v>13</v>
      </c>
      <c r="H98" s="73">
        <v>13</v>
      </c>
    </row>
    <row r="99" spans="1:8" s="62" customFormat="1" ht="15.75" customHeight="1">
      <c r="A99" s="72"/>
      <c r="B99" s="43"/>
      <c r="C99" s="43"/>
      <c r="D99" s="74" t="s">
        <v>244</v>
      </c>
      <c r="E99" s="43"/>
      <c r="F99" s="43"/>
      <c r="G99" s="73">
        <v>14</v>
      </c>
      <c r="H99" s="73">
        <v>14</v>
      </c>
    </row>
    <row r="100" spans="1:8" s="62" customFormat="1" ht="15.75" customHeight="1">
      <c r="A100" s="72"/>
      <c r="B100" s="43"/>
      <c r="C100" s="43"/>
      <c r="D100" s="43"/>
      <c r="E100" s="43"/>
      <c r="F100" s="43"/>
      <c r="G100" s="73"/>
      <c r="H100" s="73"/>
    </row>
    <row r="101" spans="1:8" s="62" customFormat="1" ht="15.75" customHeight="1">
      <c r="A101" s="32" t="s">
        <v>31</v>
      </c>
      <c r="B101" s="69"/>
      <c r="C101" s="69" t="s">
        <v>32</v>
      </c>
      <c r="D101" s="69"/>
      <c r="E101" s="69"/>
      <c r="F101" s="43"/>
      <c r="G101" s="71">
        <f>G102+G106+G114</f>
        <v>1000</v>
      </c>
      <c r="H101" s="71">
        <f>H102+H106+H114</f>
        <v>1000</v>
      </c>
    </row>
    <row r="102" spans="1:8" s="62" customFormat="1" ht="15.75" customHeight="1">
      <c r="A102" s="78"/>
      <c r="B102" s="69" t="s">
        <v>245</v>
      </c>
      <c r="C102" s="79"/>
      <c r="D102" s="69" t="s">
        <v>246</v>
      </c>
      <c r="E102" s="80"/>
      <c r="F102" s="78"/>
      <c r="G102" s="71">
        <f>+G103</f>
        <v>170</v>
      </c>
      <c r="H102" s="71">
        <f>+H103</f>
        <v>170</v>
      </c>
    </row>
    <row r="103" spans="1:8" s="62" customFormat="1" ht="15.75" customHeight="1">
      <c r="A103" s="72"/>
      <c r="B103" s="43"/>
      <c r="C103" s="43" t="s">
        <v>252</v>
      </c>
      <c r="D103" s="43" t="s">
        <v>253</v>
      </c>
      <c r="E103" s="43"/>
      <c r="F103" s="43"/>
      <c r="G103" s="73">
        <f>SUM(G104:G105)</f>
        <v>170</v>
      </c>
      <c r="H103" s="73">
        <f>SUM(H104:H105)</f>
        <v>170</v>
      </c>
    </row>
    <row r="104" spans="1:8" s="62" customFormat="1" ht="15.75" customHeight="1">
      <c r="A104" s="32"/>
      <c r="B104" s="69"/>
      <c r="C104" s="69"/>
      <c r="D104" s="69"/>
      <c r="E104" s="74" t="s">
        <v>320</v>
      </c>
      <c r="F104" s="43"/>
      <c r="G104" s="73">
        <v>100</v>
      </c>
      <c r="H104" s="73">
        <v>100</v>
      </c>
    </row>
    <row r="105" spans="1:8" s="62" customFormat="1" ht="15.75" customHeight="1">
      <c r="A105" s="32"/>
      <c r="B105" s="69"/>
      <c r="C105" s="69"/>
      <c r="D105" s="69"/>
      <c r="E105" s="74" t="s">
        <v>255</v>
      </c>
      <c r="F105" s="43"/>
      <c r="G105" s="73">
        <v>70</v>
      </c>
      <c r="H105" s="73">
        <v>70</v>
      </c>
    </row>
    <row r="106" spans="1:8" s="62" customFormat="1" ht="15.75" customHeight="1">
      <c r="A106" s="78"/>
      <c r="B106" s="69" t="s">
        <v>266</v>
      </c>
      <c r="C106" s="79"/>
      <c r="D106" s="69" t="s">
        <v>267</v>
      </c>
      <c r="E106" s="79"/>
      <c r="F106" s="74"/>
      <c r="G106" s="71">
        <f>G107+G110+G111</f>
        <v>660</v>
      </c>
      <c r="H106" s="71">
        <f>H107+H110+H111</f>
        <v>660</v>
      </c>
    </row>
    <row r="107" spans="1:8" s="62" customFormat="1" ht="15.75" customHeight="1">
      <c r="A107" s="72"/>
      <c r="B107" s="43"/>
      <c r="C107" s="43" t="s">
        <v>268</v>
      </c>
      <c r="D107" s="43" t="s">
        <v>269</v>
      </c>
      <c r="E107" s="43"/>
      <c r="F107" s="43"/>
      <c r="G107" s="73">
        <f>SUM(G108:G109)</f>
        <v>130</v>
      </c>
      <c r="H107" s="73">
        <f>SUM(H108:H109)</f>
        <v>123</v>
      </c>
    </row>
    <row r="108" spans="1:8" s="62" customFormat="1" ht="15.75" customHeight="1">
      <c r="A108" s="72"/>
      <c r="B108" s="43"/>
      <c r="C108" s="43"/>
      <c r="D108" s="43"/>
      <c r="E108" s="74" t="s">
        <v>270</v>
      </c>
      <c r="F108" s="43"/>
      <c r="G108" s="73">
        <v>50</v>
      </c>
      <c r="H108" s="73">
        <v>43</v>
      </c>
    </row>
    <row r="109" spans="1:8" s="62" customFormat="1" ht="15.75" customHeight="1">
      <c r="A109" s="72"/>
      <c r="B109" s="43"/>
      <c r="C109" s="43"/>
      <c r="D109" s="43"/>
      <c r="E109" s="74" t="s">
        <v>272</v>
      </c>
      <c r="F109" s="43"/>
      <c r="G109" s="73">
        <v>80</v>
      </c>
      <c r="H109" s="73">
        <v>80</v>
      </c>
    </row>
    <row r="110" spans="1:8" s="62" customFormat="1" ht="15.75" customHeight="1">
      <c r="A110" s="72"/>
      <c r="B110" s="43"/>
      <c r="C110" s="43" t="s">
        <v>275</v>
      </c>
      <c r="D110" s="43" t="s">
        <v>276</v>
      </c>
      <c r="E110" s="43"/>
      <c r="F110" s="43"/>
      <c r="G110" s="73">
        <v>30</v>
      </c>
      <c r="H110" s="73">
        <v>30</v>
      </c>
    </row>
    <row r="111" spans="1:8" s="62" customFormat="1" ht="15.75" customHeight="1">
      <c r="A111" s="72"/>
      <c r="B111" s="43"/>
      <c r="C111" s="43" t="s">
        <v>277</v>
      </c>
      <c r="D111" s="43" t="s">
        <v>278</v>
      </c>
      <c r="E111" s="43"/>
      <c r="F111" s="43"/>
      <c r="G111" s="73">
        <f>SUM(G112:G113)</f>
        <v>500</v>
      </c>
      <c r="H111" s="73">
        <f>SUM(H112:H113)</f>
        <v>507</v>
      </c>
    </row>
    <row r="112" spans="1:8" s="62" customFormat="1" ht="15.75" customHeight="1">
      <c r="A112" s="72"/>
      <c r="B112" s="43"/>
      <c r="C112" s="43"/>
      <c r="D112" s="43"/>
      <c r="E112" s="74" t="s">
        <v>321</v>
      </c>
      <c r="F112" s="43"/>
      <c r="G112" s="73">
        <v>500</v>
      </c>
      <c r="H112" s="73">
        <v>500</v>
      </c>
    </row>
    <row r="113" spans="1:8" s="62" customFormat="1" ht="15.75" customHeight="1">
      <c r="A113" s="72"/>
      <c r="B113" s="43"/>
      <c r="C113" s="43"/>
      <c r="D113" s="43"/>
      <c r="E113" s="74" t="s">
        <v>280</v>
      </c>
      <c r="F113" s="43"/>
      <c r="G113" s="73">
        <v>0</v>
      </c>
      <c r="H113" s="73">
        <v>7</v>
      </c>
    </row>
    <row r="114" spans="1:8" s="62" customFormat="1" ht="15.75" customHeight="1">
      <c r="A114" s="78"/>
      <c r="B114" s="69" t="s">
        <v>290</v>
      </c>
      <c r="C114" s="79"/>
      <c r="D114" s="69" t="s">
        <v>291</v>
      </c>
      <c r="E114" s="79"/>
      <c r="F114" s="74"/>
      <c r="G114" s="71">
        <f>G115</f>
        <v>170</v>
      </c>
      <c r="H114" s="71">
        <f>H115</f>
        <v>170</v>
      </c>
    </row>
    <row r="115" spans="1:8" s="62" customFormat="1" ht="15.75" customHeight="1">
      <c r="A115" s="72"/>
      <c r="B115" s="43"/>
      <c r="C115" s="43" t="s">
        <v>292</v>
      </c>
      <c r="D115" s="43" t="s">
        <v>293</v>
      </c>
      <c r="E115" s="43"/>
      <c r="F115" s="43"/>
      <c r="G115" s="73">
        <v>170</v>
      </c>
      <c r="H115" s="73">
        <v>170</v>
      </c>
    </row>
    <row r="116" spans="1:8" s="62" customFormat="1" ht="15.75" customHeight="1">
      <c r="A116" s="72"/>
      <c r="B116" s="43"/>
      <c r="C116" s="43"/>
      <c r="D116" s="43"/>
      <c r="E116" s="78"/>
      <c r="F116" s="78"/>
      <c r="G116" s="75"/>
      <c r="H116" s="75"/>
    </row>
    <row r="117" spans="1:8" s="62" customFormat="1" ht="15.75" customHeight="1">
      <c r="A117" s="10" t="s">
        <v>92</v>
      </c>
      <c r="B117" s="17"/>
      <c r="C117" s="17"/>
      <c r="D117" s="17"/>
      <c r="E117" s="40"/>
      <c r="F117" s="86"/>
      <c r="G117" s="68">
        <f>G118+G125</f>
        <v>31202</v>
      </c>
      <c r="H117" s="68">
        <f>H118+H125</f>
        <v>40815</v>
      </c>
    </row>
    <row r="118" spans="1:8" s="62" customFormat="1" ht="15.75" customHeight="1">
      <c r="A118" s="32" t="s">
        <v>31</v>
      </c>
      <c r="B118" s="69"/>
      <c r="C118" s="69" t="s">
        <v>32</v>
      </c>
      <c r="D118" s="69"/>
      <c r="E118" s="69"/>
      <c r="F118" s="78"/>
      <c r="G118" s="71">
        <f>G119+G122</f>
        <v>28662</v>
      </c>
      <c r="H118" s="71">
        <f>H119+H122</f>
        <v>38275</v>
      </c>
    </row>
    <row r="119" spans="1:8" s="62" customFormat="1" ht="15.75" customHeight="1">
      <c r="A119" s="78"/>
      <c r="B119" s="69" t="s">
        <v>266</v>
      </c>
      <c r="C119" s="79"/>
      <c r="D119" s="69" t="s">
        <v>267</v>
      </c>
      <c r="E119" s="79"/>
      <c r="F119" s="78"/>
      <c r="G119" s="71">
        <f>SUM(G120:G121)</f>
        <v>15787</v>
      </c>
      <c r="H119" s="71">
        <f>SUM(H120:H121)</f>
        <v>15830</v>
      </c>
    </row>
    <row r="120" spans="1:8" s="62" customFormat="1" ht="15.75" customHeight="1">
      <c r="A120" s="78"/>
      <c r="B120" s="43"/>
      <c r="C120" s="43" t="s">
        <v>273</v>
      </c>
      <c r="D120" s="43" t="s">
        <v>322</v>
      </c>
      <c r="E120" s="74"/>
      <c r="F120" s="78"/>
      <c r="G120" s="73">
        <v>15000</v>
      </c>
      <c r="H120" s="73">
        <v>15000</v>
      </c>
    </row>
    <row r="121" spans="1:8" s="62" customFormat="1" ht="15.75" customHeight="1">
      <c r="A121" s="72"/>
      <c r="B121" s="43"/>
      <c r="C121" s="43" t="s">
        <v>323</v>
      </c>
      <c r="D121" s="43" t="s">
        <v>324</v>
      </c>
      <c r="E121" s="43"/>
      <c r="F121" s="78"/>
      <c r="G121" s="73">
        <v>787</v>
      </c>
      <c r="H121" s="73">
        <v>830</v>
      </c>
    </row>
    <row r="122" spans="1:8" s="62" customFormat="1" ht="15.75" customHeight="1">
      <c r="A122" s="78"/>
      <c r="B122" s="69" t="s">
        <v>290</v>
      </c>
      <c r="C122" s="79"/>
      <c r="D122" s="69" t="s">
        <v>291</v>
      </c>
      <c r="E122" s="79"/>
      <c r="F122" s="78"/>
      <c r="G122" s="71">
        <f>SUM(G123:G124)</f>
        <v>12875</v>
      </c>
      <c r="H122" s="71">
        <f>SUM(H123:H124)</f>
        <v>22445</v>
      </c>
    </row>
    <row r="123" spans="1:8" s="62" customFormat="1" ht="15.75" customHeight="1">
      <c r="A123" s="72"/>
      <c r="B123" s="43"/>
      <c r="C123" s="43" t="s">
        <v>292</v>
      </c>
      <c r="D123" s="43" t="s">
        <v>293</v>
      </c>
      <c r="E123" s="43"/>
      <c r="F123" s="78"/>
      <c r="G123" s="73">
        <v>4320</v>
      </c>
      <c r="H123" s="73">
        <v>6317</v>
      </c>
    </row>
    <row r="124" spans="1:8" s="62" customFormat="1" ht="15.75" customHeight="1">
      <c r="A124" s="72"/>
      <c r="B124" s="43"/>
      <c r="C124" s="43" t="s">
        <v>325</v>
      </c>
      <c r="D124" s="43" t="s">
        <v>326</v>
      </c>
      <c r="E124" s="43"/>
      <c r="F124" s="78"/>
      <c r="G124" s="73">
        <v>8555</v>
      </c>
      <c r="H124" s="73">
        <v>16128</v>
      </c>
    </row>
    <row r="125" spans="1:8" s="62" customFormat="1" ht="15.75" customHeight="1">
      <c r="A125" s="84" t="s">
        <v>38</v>
      </c>
      <c r="B125" s="43"/>
      <c r="C125" s="69" t="s">
        <v>39</v>
      </c>
      <c r="D125" s="43"/>
      <c r="E125" s="43"/>
      <c r="F125" s="43"/>
      <c r="G125" s="71">
        <f>SUM(G126:G127)</f>
        <v>2540</v>
      </c>
      <c r="H125" s="71">
        <f>SUM(H126:H127)</f>
        <v>2540</v>
      </c>
    </row>
    <row r="126" spans="1:8" s="62" customFormat="1" ht="15.75" customHeight="1">
      <c r="A126" s="72"/>
      <c r="B126" s="43" t="s">
        <v>327</v>
      </c>
      <c r="C126" s="43"/>
      <c r="D126" s="43" t="s">
        <v>328</v>
      </c>
      <c r="E126" s="43"/>
      <c r="F126" s="43"/>
      <c r="G126" s="73">
        <v>2000</v>
      </c>
      <c r="H126" s="73">
        <v>2000</v>
      </c>
    </row>
    <row r="127" spans="1:8" s="62" customFormat="1" ht="15.75" customHeight="1">
      <c r="A127" s="72"/>
      <c r="B127" s="43" t="s">
        <v>329</v>
      </c>
      <c r="C127" s="43"/>
      <c r="D127" s="43" t="s">
        <v>330</v>
      </c>
      <c r="E127" s="43"/>
      <c r="F127" s="43"/>
      <c r="G127" s="73">
        <v>540</v>
      </c>
      <c r="H127" s="73">
        <v>540</v>
      </c>
    </row>
    <row r="128" spans="1:8" s="62" customFormat="1" ht="15.75" customHeight="1">
      <c r="A128" s="72"/>
      <c r="B128" s="43"/>
      <c r="C128" s="43"/>
      <c r="D128" s="43"/>
      <c r="E128" s="78"/>
      <c r="F128" s="78"/>
      <c r="G128" s="73"/>
      <c r="H128" s="73"/>
    </row>
    <row r="129" spans="1:8" s="62" customFormat="1" ht="15.75" customHeight="1">
      <c r="A129" s="10" t="s">
        <v>127</v>
      </c>
      <c r="B129" s="17"/>
      <c r="C129" s="17"/>
      <c r="D129" s="10"/>
      <c r="E129" s="45"/>
      <c r="F129" s="87"/>
      <c r="G129" s="68">
        <f>G130+G135</f>
        <v>11135</v>
      </c>
      <c r="H129" s="68">
        <f>H130+H135</f>
        <v>11191</v>
      </c>
    </row>
    <row r="130" spans="1:8" s="62" customFormat="1" ht="15.75" customHeight="1">
      <c r="A130" s="32" t="s">
        <v>27</v>
      </c>
      <c r="B130" s="69"/>
      <c r="C130" s="69" t="s">
        <v>222</v>
      </c>
      <c r="D130" s="69"/>
      <c r="E130" s="69"/>
      <c r="F130" s="74"/>
      <c r="G130" s="71">
        <f>G131</f>
        <v>9810</v>
      </c>
      <c r="H130" s="71">
        <f>H131</f>
        <v>9854</v>
      </c>
    </row>
    <row r="131" spans="1:8" s="62" customFormat="1" ht="15.75" customHeight="1">
      <c r="A131" s="72"/>
      <c r="B131" s="43" t="s">
        <v>223</v>
      </c>
      <c r="C131" s="43"/>
      <c r="D131" s="43" t="s">
        <v>224</v>
      </c>
      <c r="E131" s="43"/>
      <c r="F131" s="74"/>
      <c r="G131" s="73">
        <f>G132</f>
        <v>9810</v>
      </c>
      <c r="H131" s="73">
        <f>H132+H134+H133</f>
        <v>9854</v>
      </c>
    </row>
    <row r="132" spans="1:8" s="62" customFormat="1" ht="15.75" customHeight="1">
      <c r="A132" s="29"/>
      <c r="B132" s="43"/>
      <c r="C132" s="43" t="s">
        <v>225</v>
      </c>
      <c r="D132" s="43" t="s">
        <v>226</v>
      </c>
      <c r="E132" s="43"/>
      <c r="F132" s="78"/>
      <c r="G132" s="73">
        <v>9810</v>
      </c>
      <c r="H132" s="73">
        <v>9768</v>
      </c>
    </row>
    <row r="133" spans="1:8" s="62" customFormat="1" ht="15.75" customHeight="1">
      <c r="A133" s="29"/>
      <c r="B133" s="43"/>
      <c r="C133" s="43" t="s">
        <v>227</v>
      </c>
      <c r="D133" s="43" t="s">
        <v>331</v>
      </c>
      <c r="E133" s="43"/>
      <c r="F133" s="78"/>
      <c r="G133" s="73"/>
      <c r="H133" s="73">
        <v>15</v>
      </c>
    </row>
    <row r="134" spans="1:8" s="62" customFormat="1" ht="15.75" customHeight="1">
      <c r="A134" s="72"/>
      <c r="B134" s="43"/>
      <c r="C134" s="43" t="s">
        <v>332</v>
      </c>
      <c r="D134" s="43" t="s">
        <v>224</v>
      </c>
      <c r="E134" s="43"/>
      <c r="F134" s="77"/>
      <c r="G134" s="73"/>
      <c r="H134" s="73">
        <v>71</v>
      </c>
    </row>
    <row r="135" spans="1:8" s="62" customFormat="1" ht="15.75" customHeight="1">
      <c r="A135" s="32" t="s">
        <v>29</v>
      </c>
      <c r="B135" s="69"/>
      <c r="C135" s="69" t="s">
        <v>240</v>
      </c>
      <c r="D135" s="76"/>
      <c r="E135" s="76"/>
      <c r="F135" s="77"/>
      <c r="G135" s="71">
        <f>G136</f>
        <v>1325</v>
      </c>
      <c r="H135" s="71">
        <f>H136</f>
        <v>1337</v>
      </c>
    </row>
    <row r="136" spans="1:8" s="62" customFormat="1" ht="15.75" customHeight="1">
      <c r="A136" s="72"/>
      <c r="B136" s="43"/>
      <c r="C136" s="43"/>
      <c r="D136" s="74" t="s">
        <v>241</v>
      </c>
      <c r="E136" s="43"/>
      <c r="F136" s="43"/>
      <c r="G136" s="73">
        <v>1325</v>
      </c>
      <c r="H136" s="73">
        <v>1337</v>
      </c>
    </row>
    <row r="137" spans="1:8" s="62" customFormat="1" ht="15.75" customHeight="1">
      <c r="A137" s="72"/>
      <c r="B137" s="43"/>
      <c r="C137" s="43"/>
      <c r="D137" s="43"/>
      <c r="E137" s="74"/>
      <c r="F137" s="77"/>
      <c r="G137" s="88"/>
      <c r="H137" s="88"/>
    </row>
    <row r="138" spans="1:8" s="62" customFormat="1" ht="15.75" customHeight="1">
      <c r="A138" s="10" t="s">
        <v>333</v>
      </c>
      <c r="B138" s="14"/>
      <c r="C138" s="14"/>
      <c r="D138" s="14"/>
      <c r="E138" s="14"/>
      <c r="F138" s="14"/>
      <c r="G138" s="68">
        <f>G139+G147</f>
        <v>13800</v>
      </c>
      <c r="H138" s="68">
        <f>H139+H147</f>
        <v>13800</v>
      </c>
    </row>
    <row r="139" spans="1:8" s="62" customFormat="1" ht="15.75" customHeight="1">
      <c r="A139" s="32" t="s">
        <v>31</v>
      </c>
      <c r="B139" s="69"/>
      <c r="C139" s="69" t="s">
        <v>32</v>
      </c>
      <c r="D139" s="69"/>
      <c r="E139" s="69"/>
      <c r="F139" s="43"/>
      <c r="G139" s="71">
        <f>G140+G143+G145</f>
        <v>3800</v>
      </c>
      <c r="H139" s="71">
        <f>H140+H143+H145</f>
        <v>3800</v>
      </c>
    </row>
    <row r="140" spans="1:8" s="62" customFormat="1" ht="15.75" customHeight="1">
      <c r="A140" s="78"/>
      <c r="B140" s="69" t="s">
        <v>245</v>
      </c>
      <c r="C140" s="79"/>
      <c r="D140" s="69" t="s">
        <v>246</v>
      </c>
      <c r="E140" s="80"/>
      <c r="F140" s="69"/>
      <c r="G140" s="71">
        <f>G141</f>
        <v>1600</v>
      </c>
      <c r="H140" s="71">
        <f>H141</f>
        <v>1600</v>
      </c>
    </row>
    <row r="141" spans="1:8" s="62" customFormat="1" ht="15.75" customHeight="1">
      <c r="A141" s="72"/>
      <c r="B141" s="43"/>
      <c r="C141" s="43" t="s">
        <v>252</v>
      </c>
      <c r="D141" s="43" t="s">
        <v>253</v>
      </c>
      <c r="E141" s="43"/>
      <c r="F141" s="43"/>
      <c r="G141" s="73">
        <f>G142</f>
        <v>1600</v>
      </c>
      <c r="H141" s="73">
        <f>H142</f>
        <v>1600</v>
      </c>
    </row>
    <row r="142" spans="1:8" s="62" customFormat="1" ht="15.75" customHeight="1">
      <c r="A142" s="32"/>
      <c r="B142" s="69"/>
      <c r="C142" s="69"/>
      <c r="D142" s="69"/>
      <c r="E142" s="74" t="s">
        <v>255</v>
      </c>
      <c r="F142" s="43"/>
      <c r="G142" s="73">
        <v>1600</v>
      </c>
      <c r="H142" s="73">
        <v>1600</v>
      </c>
    </row>
    <row r="143" spans="1:8" s="62" customFormat="1" ht="15.75" customHeight="1">
      <c r="A143" s="78"/>
      <c r="B143" s="69" t="s">
        <v>266</v>
      </c>
      <c r="C143" s="79"/>
      <c r="D143" s="69" t="s">
        <v>267</v>
      </c>
      <c r="E143" s="79"/>
      <c r="F143" s="69"/>
      <c r="G143" s="71">
        <f>G144</f>
        <v>1400</v>
      </c>
      <c r="H143" s="71">
        <f>H144</f>
        <v>1400</v>
      </c>
    </row>
    <row r="144" spans="1:8" s="62" customFormat="1" ht="15.75" customHeight="1">
      <c r="A144" s="72"/>
      <c r="B144" s="43"/>
      <c r="C144" s="43" t="s">
        <v>275</v>
      </c>
      <c r="D144" s="43" t="s">
        <v>276</v>
      </c>
      <c r="E144" s="43"/>
      <c r="F144" s="78"/>
      <c r="G144" s="73">
        <v>1400</v>
      </c>
      <c r="H144" s="73">
        <v>1400</v>
      </c>
    </row>
    <row r="145" spans="1:8" s="62" customFormat="1" ht="15.75" customHeight="1">
      <c r="A145" s="78"/>
      <c r="B145" s="69" t="s">
        <v>290</v>
      </c>
      <c r="C145" s="79"/>
      <c r="D145" s="69" t="s">
        <v>291</v>
      </c>
      <c r="E145" s="79"/>
      <c r="F145" s="80"/>
      <c r="G145" s="71">
        <f>G146</f>
        <v>800</v>
      </c>
      <c r="H145" s="71">
        <f>H146</f>
        <v>800</v>
      </c>
    </row>
    <row r="146" spans="1:8" s="62" customFormat="1" ht="15.75" customHeight="1">
      <c r="A146" s="72"/>
      <c r="B146" s="43"/>
      <c r="C146" s="43" t="s">
        <v>292</v>
      </c>
      <c r="D146" s="43" t="s">
        <v>293</v>
      </c>
      <c r="E146" s="43"/>
      <c r="F146" s="78"/>
      <c r="G146" s="73">
        <v>800</v>
      </c>
      <c r="H146" s="73">
        <v>800</v>
      </c>
    </row>
    <row r="147" spans="1:8" s="62" customFormat="1" ht="15.75" customHeight="1">
      <c r="A147" s="28" t="s">
        <v>40</v>
      </c>
      <c r="B147" s="29"/>
      <c r="C147" s="28" t="s">
        <v>41</v>
      </c>
      <c r="D147" s="29"/>
      <c r="E147" s="29"/>
      <c r="F147" s="78"/>
      <c r="G147" s="71">
        <f>SUM(G148:G149)</f>
        <v>10000</v>
      </c>
      <c r="H147" s="71">
        <f>SUM(H148:H149)</f>
        <v>10000</v>
      </c>
    </row>
    <row r="148" spans="1:8" s="62" customFormat="1" ht="15.75" customHeight="1">
      <c r="A148" s="29"/>
      <c r="B148" s="29" t="s">
        <v>334</v>
      </c>
      <c r="C148" s="29"/>
      <c r="D148" s="29" t="s">
        <v>335</v>
      </c>
      <c r="E148" s="29"/>
      <c r="F148" s="78"/>
      <c r="G148" s="73">
        <v>7874</v>
      </c>
      <c r="H148" s="73">
        <v>7874</v>
      </c>
    </row>
    <row r="149" spans="1:8" s="62" customFormat="1" ht="15.75" customHeight="1">
      <c r="A149" s="29"/>
      <c r="B149" s="29" t="s">
        <v>336</v>
      </c>
      <c r="C149" s="29"/>
      <c r="D149" s="29" t="s">
        <v>337</v>
      </c>
      <c r="E149" s="29"/>
      <c r="F149" s="78"/>
      <c r="G149" s="73">
        <v>2126</v>
      </c>
      <c r="H149" s="73">
        <v>2126</v>
      </c>
    </row>
    <row r="150" spans="1:8" s="62" customFormat="1" ht="15.75" customHeight="1">
      <c r="A150" s="72"/>
      <c r="B150" s="43"/>
      <c r="C150" s="43"/>
      <c r="D150" s="43"/>
      <c r="E150" s="78"/>
      <c r="F150" s="78"/>
      <c r="G150" s="73"/>
      <c r="H150" s="73"/>
    </row>
    <row r="151" spans="1:8" s="62" customFormat="1" ht="15.75" customHeight="1">
      <c r="A151" s="10" t="s">
        <v>129</v>
      </c>
      <c r="B151" s="17"/>
      <c r="C151" s="17"/>
      <c r="D151" s="17"/>
      <c r="E151" s="40"/>
      <c r="F151" s="89">
        <v>1</v>
      </c>
      <c r="G151" s="68">
        <f>G152+G159+G164</f>
        <v>5755</v>
      </c>
      <c r="H151" s="68">
        <f>H152+H159+H164</f>
        <v>5956</v>
      </c>
    </row>
    <row r="152" spans="1:8" s="62" customFormat="1" ht="15.75" customHeight="1">
      <c r="A152" s="32" t="s">
        <v>27</v>
      </c>
      <c r="B152" s="69"/>
      <c r="C152" s="69" t="s">
        <v>222</v>
      </c>
      <c r="D152" s="69"/>
      <c r="E152" s="69"/>
      <c r="F152" s="78"/>
      <c r="G152" s="71">
        <f>G153</f>
        <v>3260</v>
      </c>
      <c r="H152" s="71">
        <f>H153</f>
        <v>3423</v>
      </c>
    </row>
    <row r="153" spans="1:8" s="62" customFormat="1" ht="15.75" customHeight="1">
      <c r="A153" s="72"/>
      <c r="B153" s="43" t="s">
        <v>223</v>
      </c>
      <c r="C153" s="43"/>
      <c r="D153" s="43" t="s">
        <v>224</v>
      </c>
      <c r="E153" s="43"/>
      <c r="F153" s="78"/>
      <c r="G153" s="73">
        <f>SUM(G154:G157)</f>
        <v>3260</v>
      </c>
      <c r="H153" s="73">
        <f>SUM(H154:H158)</f>
        <v>3423</v>
      </c>
    </row>
    <row r="154" spans="1:8" s="62" customFormat="1" ht="15.75" customHeight="1">
      <c r="A154" s="29"/>
      <c r="B154" s="43"/>
      <c r="C154" s="43" t="s">
        <v>225</v>
      </c>
      <c r="D154" s="43" t="s">
        <v>226</v>
      </c>
      <c r="E154" s="43"/>
      <c r="F154" s="78"/>
      <c r="G154" s="73">
        <v>3010</v>
      </c>
      <c r="H154" s="73">
        <v>3090</v>
      </c>
    </row>
    <row r="155" spans="1:8" s="62" customFormat="1" ht="15.75" customHeight="1">
      <c r="A155" s="29"/>
      <c r="B155" s="43"/>
      <c r="C155" s="43" t="s">
        <v>227</v>
      </c>
      <c r="D155" s="43" t="s">
        <v>228</v>
      </c>
      <c r="E155" s="43"/>
      <c r="F155" s="78"/>
      <c r="G155" s="73"/>
      <c r="H155" s="73">
        <v>115</v>
      </c>
    </row>
    <row r="156" spans="1:8" s="62" customFormat="1" ht="15.75" customHeight="1">
      <c r="A156" s="72"/>
      <c r="B156" s="43"/>
      <c r="C156" s="43" t="s">
        <v>229</v>
      </c>
      <c r="D156" s="43" t="s">
        <v>230</v>
      </c>
      <c r="E156" s="43"/>
      <c r="F156" s="78"/>
      <c r="G156" s="73">
        <v>150</v>
      </c>
      <c r="H156" s="73">
        <v>150</v>
      </c>
    </row>
    <row r="157" spans="1:8" s="62" customFormat="1" ht="15.75" customHeight="1">
      <c r="A157" s="72"/>
      <c r="B157" s="43"/>
      <c r="C157" s="43" t="s">
        <v>338</v>
      </c>
      <c r="D157" s="43" t="s">
        <v>339</v>
      </c>
      <c r="E157" s="43"/>
      <c r="F157" s="78"/>
      <c r="G157" s="73">
        <v>100</v>
      </c>
      <c r="H157" s="73">
        <v>26</v>
      </c>
    </row>
    <row r="158" spans="1:8" s="62" customFormat="1" ht="15.75" customHeight="1">
      <c r="A158" s="72"/>
      <c r="B158" s="43"/>
      <c r="C158" s="43" t="s">
        <v>332</v>
      </c>
      <c r="D158" s="43" t="s">
        <v>224</v>
      </c>
      <c r="E158" s="43"/>
      <c r="F158" s="78"/>
      <c r="G158" s="73">
        <v>0</v>
      </c>
      <c r="H158" s="73">
        <v>42</v>
      </c>
    </row>
    <row r="159" spans="1:8" s="62" customFormat="1" ht="15.75" customHeight="1">
      <c r="A159" s="32" t="s">
        <v>29</v>
      </c>
      <c r="B159" s="69"/>
      <c r="C159" s="69" t="s">
        <v>240</v>
      </c>
      <c r="D159" s="76"/>
      <c r="E159" s="76"/>
      <c r="F159" s="78"/>
      <c r="G159" s="71">
        <f>SUM(G160:G162)</f>
        <v>895</v>
      </c>
      <c r="H159" s="71">
        <f>SUM(H160:H162)</f>
        <v>933</v>
      </c>
    </row>
    <row r="160" spans="1:8" s="62" customFormat="1" ht="15.75" customHeight="1">
      <c r="A160" s="72"/>
      <c r="B160" s="43"/>
      <c r="C160" s="43"/>
      <c r="D160" s="74" t="s">
        <v>241</v>
      </c>
      <c r="E160" s="43"/>
      <c r="F160" s="78"/>
      <c r="G160" s="73">
        <v>840</v>
      </c>
      <c r="H160" s="73">
        <v>878</v>
      </c>
    </row>
    <row r="161" spans="1:8" s="62" customFormat="1" ht="15.75" customHeight="1">
      <c r="A161" s="72"/>
      <c r="B161" s="43"/>
      <c r="C161" s="43"/>
      <c r="D161" s="74" t="s">
        <v>243</v>
      </c>
      <c r="E161" s="43"/>
      <c r="F161" s="78"/>
      <c r="G161" s="73">
        <v>26</v>
      </c>
      <c r="H161" s="73">
        <v>26</v>
      </c>
    </row>
    <row r="162" spans="1:8" s="62" customFormat="1" ht="15.75" customHeight="1">
      <c r="A162" s="72"/>
      <c r="B162" s="43"/>
      <c r="C162" s="43"/>
      <c r="D162" s="74" t="s">
        <v>244</v>
      </c>
      <c r="E162" s="43"/>
      <c r="F162" s="78"/>
      <c r="G162" s="73">
        <v>29</v>
      </c>
      <c r="H162" s="73">
        <v>29</v>
      </c>
    </row>
    <row r="163" spans="1:8" s="62" customFormat="1" ht="15.75" customHeight="1">
      <c r="A163" s="72"/>
      <c r="B163" s="43"/>
      <c r="C163" s="43"/>
      <c r="D163" s="43"/>
      <c r="E163" s="43"/>
      <c r="F163" s="43"/>
      <c r="G163" s="75"/>
      <c r="H163" s="75"/>
    </row>
    <row r="164" spans="1:8" s="62" customFormat="1" ht="15.75" customHeight="1">
      <c r="A164" s="32" t="s">
        <v>31</v>
      </c>
      <c r="B164" s="69"/>
      <c r="C164" s="69" t="s">
        <v>32</v>
      </c>
      <c r="D164" s="69"/>
      <c r="E164" s="69"/>
      <c r="F164" s="74"/>
      <c r="G164" s="71">
        <f>G165+G173+G179+G191+G186</f>
        <v>1600</v>
      </c>
      <c r="H164" s="71">
        <f>H165+H173+H179+H191+H186</f>
        <v>1600</v>
      </c>
    </row>
    <row r="165" spans="1:8" s="62" customFormat="1" ht="15.75" customHeight="1">
      <c r="A165" s="78"/>
      <c r="B165" s="69" t="s">
        <v>245</v>
      </c>
      <c r="C165" s="79"/>
      <c r="D165" s="69" t="s">
        <v>246</v>
      </c>
      <c r="E165" s="80"/>
      <c r="F165" s="74"/>
      <c r="G165" s="71">
        <f>G166+G169+G172</f>
        <v>510</v>
      </c>
      <c r="H165" s="71">
        <f>H166+H169+H172</f>
        <v>474</v>
      </c>
    </row>
    <row r="166" spans="1:8" s="62" customFormat="1" ht="15.75" customHeight="1">
      <c r="A166" s="72"/>
      <c r="B166" s="43"/>
      <c r="C166" s="43" t="s">
        <v>247</v>
      </c>
      <c r="D166" s="43" t="s">
        <v>248</v>
      </c>
      <c r="E166" s="78"/>
      <c r="F166" s="74"/>
      <c r="G166" s="73">
        <f>SUM(G167:G168)</f>
        <v>190</v>
      </c>
      <c r="H166" s="73">
        <f>SUM(H167:H168)</f>
        <v>190</v>
      </c>
    </row>
    <row r="167" spans="1:8" s="62" customFormat="1" ht="15.75" customHeight="1">
      <c r="A167" s="72"/>
      <c r="B167" s="43"/>
      <c r="C167" s="43"/>
      <c r="D167" s="43"/>
      <c r="E167" s="78" t="s">
        <v>250</v>
      </c>
      <c r="F167" s="74"/>
      <c r="G167" s="73">
        <v>50</v>
      </c>
      <c r="H167" s="73">
        <v>50</v>
      </c>
    </row>
    <row r="168" spans="1:8" s="62" customFormat="1" ht="15.75" customHeight="1">
      <c r="A168" s="72"/>
      <c r="B168" s="43"/>
      <c r="C168" s="43"/>
      <c r="D168" s="43"/>
      <c r="E168" s="78" t="s">
        <v>251</v>
      </c>
      <c r="F168" s="74"/>
      <c r="G168" s="73">
        <v>140</v>
      </c>
      <c r="H168" s="73">
        <v>140</v>
      </c>
    </row>
    <row r="169" spans="1:8" s="62" customFormat="1" ht="15.75" customHeight="1">
      <c r="A169" s="72"/>
      <c r="B169" s="43"/>
      <c r="C169" s="43" t="s">
        <v>252</v>
      </c>
      <c r="D169" s="43" t="s">
        <v>253</v>
      </c>
      <c r="E169" s="43"/>
      <c r="F169" s="74"/>
      <c r="G169" s="73">
        <f>SUM(G170:G171)</f>
        <v>120</v>
      </c>
      <c r="H169" s="73">
        <f>SUM(H170:H171)</f>
        <v>84</v>
      </c>
    </row>
    <row r="170" spans="1:8" s="62" customFormat="1" ht="15.75" customHeight="1">
      <c r="A170" s="32"/>
      <c r="B170" s="69"/>
      <c r="C170" s="69"/>
      <c r="D170" s="69"/>
      <c r="E170" s="74" t="s">
        <v>254</v>
      </c>
      <c r="F170" s="78"/>
      <c r="G170" s="73">
        <v>20</v>
      </c>
      <c r="H170" s="73">
        <v>20</v>
      </c>
    </row>
    <row r="171" spans="1:8" s="62" customFormat="1" ht="15.75" customHeight="1">
      <c r="A171" s="32"/>
      <c r="B171" s="69"/>
      <c r="C171" s="69"/>
      <c r="D171" s="69"/>
      <c r="E171" s="74" t="s">
        <v>255</v>
      </c>
      <c r="F171" s="78"/>
      <c r="G171" s="73">
        <v>100</v>
      </c>
      <c r="H171" s="73">
        <v>64</v>
      </c>
    </row>
    <row r="172" spans="1:8" s="62" customFormat="1" ht="15.75" customHeight="1">
      <c r="A172" s="32"/>
      <c r="B172" s="69"/>
      <c r="C172" s="43" t="s">
        <v>340</v>
      </c>
      <c r="D172" s="43" t="s">
        <v>341</v>
      </c>
      <c r="E172" s="43"/>
      <c r="F172" s="78"/>
      <c r="G172" s="73">
        <v>200</v>
      </c>
      <c r="H172" s="73">
        <v>200</v>
      </c>
    </row>
    <row r="173" spans="1:8" s="82" customFormat="1" ht="15.75" customHeight="1">
      <c r="A173" s="78"/>
      <c r="B173" s="69" t="s">
        <v>256</v>
      </c>
      <c r="C173" s="79"/>
      <c r="D173" s="69" t="s">
        <v>257</v>
      </c>
      <c r="E173" s="79"/>
      <c r="F173" s="80"/>
      <c r="G173" s="71">
        <f>G174+G177</f>
        <v>300</v>
      </c>
      <c r="H173" s="71">
        <f>H174+H177</f>
        <v>314</v>
      </c>
    </row>
    <row r="174" spans="1:8" s="62" customFormat="1" ht="15.75" customHeight="1">
      <c r="A174" s="72"/>
      <c r="B174" s="43"/>
      <c r="C174" s="43" t="s">
        <v>258</v>
      </c>
      <c r="D174" s="43" t="s">
        <v>259</v>
      </c>
      <c r="E174" s="43"/>
      <c r="F174" s="78"/>
      <c r="G174" s="73">
        <f>SUM(G175:G176)</f>
        <v>80</v>
      </c>
      <c r="H174" s="73">
        <f>SUM(H175:H176)</f>
        <v>80</v>
      </c>
    </row>
    <row r="175" spans="1:8" s="62" customFormat="1" ht="15.75" customHeight="1">
      <c r="A175" s="72"/>
      <c r="B175" s="43"/>
      <c r="C175" s="43"/>
      <c r="D175" s="43"/>
      <c r="E175" s="74" t="s">
        <v>261</v>
      </c>
      <c r="F175" s="78"/>
      <c r="G175" s="73">
        <v>30</v>
      </c>
      <c r="H175" s="73">
        <v>30</v>
      </c>
    </row>
    <row r="176" spans="1:8" s="62" customFormat="1" ht="15.75" customHeight="1">
      <c r="A176" s="72"/>
      <c r="B176" s="43"/>
      <c r="C176" s="43"/>
      <c r="D176" s="43"/>
      <c r="E176" s="74" t="s">
        <v>342</v>
      </c>
      <c r="F176" s="78"/>
      <c r="G176" s="73">
        <v>50</v>
      </c>
      <c r="H176" s="73">
        <v>50</v>
      </c>
    </row>
    <row r="177" spans="1:8" s="62" customFormat="1" ht="15.75" customHeight="1">
      <c r="A177" s="72"/>
      <c r="B177" s="43"/>
      <c r="C177" s="43" t="s">
        <v>263</v>
      </c>
      <c r="D177" s="43" t="s">
        <v>264</v>
      </c>
      <c r="E177" s="43"/>
      <c r="F177" s="78"/>
      <c r="G177" s="73">
        <f>G178</f>
        <v>220</v>
      </c>
      <c r="H177" s="73">
        <f>H178</f>
        <v>234</v>
      </c>
    </row>
    <row r="178" spans="1:8" s="62" customFormat="1" ht="15.75" customHeight="1">
      <c r="A178" s="72"/>
      <c r="B178" s="43"/>
      <c r="C178" s="43"/>
      <c r="D178" s="43"/>
      <c r="E178" s="74" t="s">
        <v>265</v>
      </c>
      <c r="F178" s="78"/>
      <c r="G178" s="73">
        <v>220</v>
      </c>
      <c r="H178" s="73">
        <v>234</v>
      </c>
    </row>
    <row r="179" spans="1:8" s="62" customFormat="1" ht="15.75" customHeight="1">
      <c r="A179" s="78"/>
      <c r="B179" s="69" t="s">
        <v>266</v>
      </c>
      <c r="C179" s="79"/>
      <c r="D179" s="69" t="s">
        <v>267</v>
      </c>
      <c r="E179" s="79"/>
      <c r="F179" s="78"/>
      <c r="G179" s="71">
        <f>G180+G183+G184</f>
        <v>195</v>
      </c>
      <c r="H179" s="71">
        <f>H180+H183+H184</f>
        <v>197</v>
      </c>
    </row>
    <row r="180" spans="1:8" s="62" customFormat="1" ht="15.75" customHeight="1">
      <c r="A180" s="72"/>
      <c r="B180" s="43"/>
      <c r="C180" s="43" t="s">
        <v>268</v>
      </c>
      <c r="D180" s="43" t="s">
        <v>269</v>
      </c>
      <c r="E180" s="43"/>
      <c r="F180" s="78"/>
      <c r="G180" s="73">
        <f>SUM(G181:G182)</f>
        <v>110</v>
      </c>
      <c r="H180" s="73">
        <f>SUM(H181:H182)</f>
        <v>112</v>
      </c>
    </row>
    <row r="181" spans="1:8" s="62" customFormat="1" ht="15.75" customHeight="1">
      <c r="A181" s="72"/>
      <c r="B181" s="43"/>
      <c r="C181" s="43"/>
      <c r="D181" s="43"/>
      <c r="E181" s="74" t="s">
        <v>270</v>
      </c>
      <c r="F181" s="78"/>
      <c r="G181" s="90">
        <v>80</v>
      </c>
      <c r="H181" s="90">
        <v>66</v>
      </c>
    </row>
    <row r="182" spans="1:8" s="62" customFormat="1" ht="15.75" customHeight="1">
      <c r="A182" s="72"/>
      <c r="B182" s="43"/>
      <c r="C182" s="43"/>
      <c r="D182" s="43"/>
      <c r="E182" s="74" t="s">
        <v>272</v>
      </c>
      <c r="F182" s="78"/>
      <c r="G182" s="90">
        <v>30</v>
      </c>
      <c r="H182" s="90">
        <v>46</v>
      </c>
    </row>
    <row r="183" spans="1:8" s="62" customFormat="1" ht="15.75" customHeight="1">
      <c r="A183" s="72"/>
      <c r="B183" s="43"/>
      <c r="C183" s="43" t="s">
        <v>275</v>
      </c>
      <c r="D183" s="43" t="s">
        <v>276</v>
      </c>
      <c r="E183" s="43"/>
      <c r="F183" s="78"/>
      <c r="G183" s="73">
        <v>35</v>
      </c>
      <c r="H183" s="73">
        <v>35</v>
      </c>
    </row>
    <row r="184" spans="1:8" s="62" customFormat="1" ht="15.75" customHeight="1">
      <c r="A184" s="72"/>
      <c r="B184" s="43"/>
      <c r="C184" s="43" t="s">
        <v>277</v>
      </c>
      <c r="D184" s="43" t="s">
        <v>278</v>
      </c>
      <c r="E184" s="43"/>
      <c r="F184" s="78"/>
      <c r="G184" s="73">
        <f>G185</f>
        <v>50</v>
      </c>
      <c r="H184" s="73">
        <f>H185</f>
        <v>50</v>
      </c>
    </row>
    <row r="185" spans="1:8" s="62" customFormat="1" ht="15.75" customHeight="1">
      <c r="A185" s="72"/>
      <c r="B185" s="43"/>
      <c r="C185" s="43"/>
      <c r="D185" s="43"/>
      <c r="E185" s="74" t="s">
        <v>280</v>
      </c>
      <c r="F185" s="78"/>
      <c r="G185" s="73">
        <v>50</v>
      </c>
      <c r="H185" s="73">
        <v>50</v>
      </c>
    </row>
    <row r="186" spans="1:8" s="62" customFormat="1" ht="15.75" customHeight="1">
      <c r="A186" s="78"/>
      <c r="B186" s="69" t="s">
        <v>282</v>
      </c>
      <c r="C186" s="79"/>
      <c r="D186" s="69" t="s">
        <v>283</v>
      </c>
      <c r="E186" s="79"/>
      <c r="F186" s="78"/>
      <c r="G186" s="71">
        <f>G187+G189</f>
        <v>350</v>
      </c>
      <c r="H186" s="71">
        <f>H187+H189</f>
        <v>370</v>
      </c>
    </row>
    <row r="187" spans="1:8" s="62" customFormat="1" ht="15.75" customHeight="1">
      <c r="A187" s="72"/>
      <c r="B187" s="43"/>
      <c r="C187" s="43" t="s">
        <v>284</v>
      </c>
      <c r="D187" s="43" t="s">
        <v>285</v>
      </c>
      <c r="E187" s="43"/>
      <c r="F187" s="78"/>
      <c r="G187" s="73">
        <f>G188</f>
        <v>100</v>
      </c>
      <c r="H187" s="73">
        <f>H188</f>
        <v>84</v>
      </c>
    </row>
    <row r="188" spans="1:8" s="62" customFormat="1" ht="15.75" customHeight="1">
      <c r="A188" s="72"/>
      <c r="B188" s="43"/>
      <c r="C188" s="43"/>
      <c r="D188" s="43"/>
      <c r="E188" s="74" t="s">
        <v>286</v>
      </c>
      <c r="F188" s="78"/>
      <c r="G188" s="73">
        <v>100</v>
      </c>
      <c r="H188" s="73">
        <v>84</v>
      </c>
    </row>
    <row r="189" spans="1:8" s="62" customFormat="1" ht="15.75" customHeight="1">
      <c r="A189" s="72"/>
      <c r="B189" s="43"/>
      <c r="C189" s="43" t="s">
        <v>287</v>
      </c>
      <c r="D189" s="43" t="s">
        <v>288</v>
      </c>
      <c r="E189" s="43"/>
      <c r="F189" s="78"/>
      <c r="G189" s="73">
        <f>G190</f>
        <v>250</v>
      </c>
      <c r="H189" s="73">
        <f>H190</f>
        <v>286</v>
      </c>
    </row>
    <row r="190" spans="1:8" s="62" customFormat="1" ht="15.75" customHeight="1">
      <c r="A190" s="72"/>
      <c r="B190" s="43"/>
      <c r="C190" s="43"/>
      <c r="D190" s="43"/>
      <c r="E190" s="74" t="s">
        <v>289</v>
      </c>
      <c r="F190" s="78"/>
      <c r="G190" s="73">
        <v>250</v>
      </c>
      <c r="H190" s="73">
        <v>286</v>
      </c>
    </row>
    <row r="191" spans="1:8" s="62" customFormat="1" ht="15.75" customHeight="1">
      <c r="A191" s="78"/>
      <c r="B191" s="69" t="s">
        <v>290</v>
      </c>
      <c r="C191" s="79"/>
      <c r="D191" s="69" t="s">
        <v>291</v>
      </c>
      <c r="E191" s="79"/>
      <c r="F191" s="78"/>
      <c r="G191" s="71">
        <f>SUM(G192)</f>
        <v>245</v>
      </c>
      <c r="H191" s="71">
        <f>SUM(H192)</f>
        <v>245</v>
      </c>
    </row>
    <row r="192" spans="1:8" s="62" customFormat="1" ht="15.75" customHeight="1">
      <c r="A192" s="72"/>
      <c r="B192" s="43"/>
      <c r="C192" s="43" t="s">
        <v>292</v>
      </c>
      <c r="D192" s="43" t="s">
        <v>293</v>
      </c>
      <c r="E192" s="43"/>
      <c r="F192" s="78"/>
      <c r="G192" s="73">
        <v>245</v>
      </c>
      <c r="H192" s="73">
        <v>245</v>
      </c>
    </row>
    <row r="193" spans="1:8" s="62" customFormat="1" ht="15.75" customHeight="1">
      <c r="A193" s="72"/>
      <c r="B193" s="43"/>
      <c r="C193" s="43"/>
      <c r="D193" s="43"/>
      <c r="E193" s="78"/>
      <c r="F193" s="78"/>
      <c r="G193" s="73"/>
      <c r="H193" s="73"/>
    </row>
    <row r="194" spans="1:8" ht="15.75" customHeight="1">
      <c r="A194" s="10" t="s">
        <v>132</v>
      </c>
      <c r="B194" s="17"/>
      <c r="C194" s="17"/>
      <c r="D194" s="17"/>
      <c r="E194" s="17"/>
      <c r="F194" s="14"/>
      <c r="G194" s="68">
        <f>G195+G199</f>
        <v>1100</v>
      </c>
      <c r="H194" s="68">
        <f>H195+H199</f>
        <v>1100</v>
      </c>
    </row>
    <row r="195" spans="1:8" ht="15.75" customHeight="1">
      <c r="A195" s="32" t="s">
        <v>31</v>
      </c>
      <c r="B195" s="69"/>
      <c r="C195" s="69" t="s">
        <v>32</v>
      </c>
      <c r="D195" s="69"/>
      <c r="E195" s="69"/>
      <c r="F195" s="43"/>
      <c r="G195" s="71">
        <f aca="true" t="shared" si="0" ref="G195:H197">G196</f>
        <v>10</v>
      </c>
      <c r="H195" s="71">
        <f t="shared" si="0"/>
        <v>10</v>
      </c>
    </row>
    <row r="196" spans="1:8" ht="15.75" customHeight="1">
      <c r="A196" s="78"/>
      <c r="B196" s="69" t="s">
        <v>266</v>
      </c>
      <c r="C196" s="79"/>
      <c r="D196" s="69" t="s">
        <v>267</v>
      </c>
      <c r="E196" s="79"/>
      <c r="F196" s="43"/>
      <c r="G196" s="73">
        <f t="shared" si="0"/>
        <v>10</v>
      </c>
      <c r="H196" s="73">
        <f t="shared" si="0"/>
        <v>10</v>
      </c>
    </row>
    <row r="197" spans="1:8" ht="15.75" customHeight="1">
      <c r="A197" s="72"/>
      <c r="B197" s="43"/>
      <c r="C197" s="43" t="s">
        <v>277</v>
      </c>
      <c r="D197" s="43" t="s">
        <v>278</v>
      </c>
      <c r="E197" s="43"/>
      <c r="F197" s="43"/>
      <c r="G197" s="73">
        <f t="shared" si="0"/>
        <v>10</v>
      </c>
      <c r="H197" s="73">
        <f t="shared" si="0"/>
        <v>10</v>
      </c>
    </row>
    <row r="198" spans="1:8" ht="15.75" customHeight="1">
      <c r="A198" s="72"/>
      <c r="B198" s="43"/>
      <c r="C198" s="43"/>
      <c r="D198" s="43"/>
      <c r="E198" s="74" t="s">
        <v>281</v>
      </c>
      <c r="F198" s="43"/>
      <c r="G198" s="73">
        <v>10</v>
      </c>
      <c r="H198" s="73">
        <v>10</v>
      </c>
    </row>
    <row r="199" spans="1:8" ht="15.75" customHeight="1">
      <c r="A199" s="32" t="s">
        <v>42</v>
      </c>
      <c r="B199" s="69"/>
      <c r="C199" s="69" t="s">
        <v>43</v>
      </c>
      <c r="D199" s="69"/>
      <c r="E199" s="69"/>
      <c r="F199" s="43"/>
      <c r="G199" s="71">
        <f>G200</f>
        <v>1090</v>
      </c>
      <c r="H199" s="71">
        <f>H200</f>
        <v>1090</v>
      </c>
    </row>
    <row r="200" spans="1:8" ht="15.75" customHeight="1">
      <c r="A200" s="72"/>
      <c r="B200" s="43" t="s">
        <v>343</v>
      </c>
      <c r="C200" s="43"/>
      <c r="D200" s="43" t="s">
        <v>311</v>
      </c>
      <c r="E200" s="43"/>
      <c r="F200" s="43"/>
      <c r="G200" s="73">
        <v>1090</v>
      </c>
      <c r="H200" s="73">
        <v>1090</v>
      </c>
    </row>
    <row r="201" spans="1:8" ht="15.75" customHeight="1">
      <c r="A201" s="72"/>
      <c r="B201" s="33"/>
      <c r="C201" s="43"/>
      <c r="D201" s="43"/>
      <c r="E201" s="78"/>
      <c r="F201" s="43"/>
      <c r="G201" s="73"/>
      <c r="H201" s="73"/>
    </row>
    <row r="202" spans="1:8" ht="15.75" customHeight="1">
      <c r="A202" s="10" t="s">
        <v>344</v>
      </c>
      <c r="B202" s="17"/>
      <c r="C202" s="17"/>
      <c r="D202" s="17"/>
      <c r="E202" s="17"/>
      <c r="F202" s="17"/>
      <c r="G202" s="68">
        <f>G203</f>
        <v>2000</v>
      </c>
      <c r="H202" s="68">
        <f>H203</f>
        <v>2000</v>
      </c>
    </row>
    <row r="203" spans="1:8" ht="15.75" customHeight="1">
      <c r="A203" s="32" t="s">
        <v>42</v>
      </c>
      <c r="B203" s="69"/>
      <c r="C203" s="69" t="s">
        <v>43</v>
      </c>
      <c r="D203" s="69"/>
      <c r="E203" s="69"/>
      <c r="F203" s="43"/>
      <c r="G203" s="71">
        <f>G204</f>
        <v>2000</v>
      </c>
      <c r="H203" s="71">
        <f>H204</f>
        <v>2000</v>
      </c>
    </row>
    <row r="204" spans="1:8" ht="15.75" customHeight="1">
      <c r="A204" s="72"/>
      <c r="B204" s="43" t="s">
        <v>345</v>
      </c>
      <c r="C204" s="43"/>
      <c r="D204" s="43" t="s">
        <v>346</v>
      </c>
      <c r="E204" s="43"/>
      <c r="F204" s="72"/>
      <c r="G204" s="73">
        <v>2000</v>
      </c>
      <c r="H204" s="73">
        <v>2000</v>
      </c>
    </row>
    <row r="205" spans="1:8" ht="15.75" customHeight="1">
      <c r="A205" s="72"/>
      <c r="B205" s="43"/>
      <c r="C205" s="43"/>
      <c r="D205" s="43"/>
      <c r="E205" s="43"/>
      <c r="F205" s="43"/>
      <c r="G205" s="73"/>
      <c r="H205" s="73"/>
    </row>
    <row r="206" spans="1:8" s="62" customFormat="1" ht="15.75" customHeight="1">
      <c r="A206" s="10" t="s">
        <v>347</v>
      </c>
      <c r="B206" s="17"/>
      <c r="C206" s="17"/>
      <c r="D206" s="17"/>
      <c r="E206" s="17"/>
      <c r="F206" s="17"/>
      <c r="G206" s="68">
        <f>SUM(G207)</f>
        <v>18800</v>
      </c>
      <c r="H206" s="68">
        <f>SUM(H207)</f>
        <v>18800</v>
      </c>
    </row>
    <row r="207" spans="1:8" s="62" customFormat="1" ht="15.75" customHeight="1">
      <c r="A207" s="32" t="s">
        <v>31</v>
      </c>
      <c r="B207" s="69"/>
      <c r="C207" s="69" t="s">
        <v>32</v>
      </c>
      <c r="D207" s="69"/>
      <c r="E207" s="69"/>
      <c r="F207" s="78"/>
      <c r="G207" s="91">
        <f>G208+G212</f>
        <v>18800</v>
      </c>
      <c r="H207" s="91">
        <f>H208+H212</f>
        <v>18800</v>
      </c>
    </row>
    <row r="208" spans="1:8" s="62" customFormat="1" ht="15.75" customHeight="1">
      <c r="A208" s="78"/>
      <c r="B208" s="69" t="s">
        <v>266</v>
      </c>
      <c r="C208" s="79"/>
      <c r="D208" s="69" t="s">
        <v>267</v>
      </c>
      <c r="E208" s="79"/>
      <c r="F208" s="78"/>
      <c r="G208" s="71">
        <f>G209+G211</f>
        <v>14800</v>
      </c>
      <c r="H208" s="71">
        <f>H209+H211</f>
        <v>14800</v>
      </c>
    </row>
    <row r="209" spans="1:8" s="62" customFormat="1" ht="15.75" customHeight="1">
      <c r="A209" s="72"/>
      <c r="B209" s="43"/>
      <c r="C209" s="43" t="s">
        <v>268</v>
      </c>
      <c r="D209" s="43" t="s">
        <v>269</v>
      </c>
      <c r="E209" s="43"/>
      <c r="F209" s="78"/>
      <c r="G209" s="90">
        <f>G210</f>
        <v>12000</v>
      </c>
      <c r="H209" s="90">
        <f>H210</f>
        <v>11877</v>
      </c>
    </row>
    <row r="210" spans="1:8" ht="15.75" customHeight="1">
      <c r="A210" s="72"/>
      <c r="B210" s="43"/>
      <c r="C210" s="43"/>
      <c r="D210" s="43"/>
      <c r="E210" s="74" t="s">
        <v>270</v>
      </c>
      <c r="F210" s="43"/>
      <c r="G210" s="92">
        <v>12000</v>
      </c>
      <c r="H210" s="92">
        <v>11877</v>
      </c>
    </row>
    <row r="211" spans="1:8" ht="15.75" customHeight="1">
      <c r="A211" s="72"/>
      <c r="B211" s="43"/>
      <c r="C211" s="43" t="s">
        <v>275</v>
      </c>
      <c r="D211" s="43" t="s">
        <v>276</v>
      </c>
      <c r="E211" s="43"/>
      <c r="F211" s="43"/>
      <c r="G211" s="92">
        <v>2800</v>
      </c>
      <c r="H211" s="92">
        <v>2923</v>
      </c>
    </row>
    <row r="212" spans="1:8" ht="15.75" customHeight="1">
      <c r="A212" s="78"/>
      <c r="B212" s="69" t="s">
        <v>290</v>
      </c>
      <c r="C212" s="79"/>
      <c r="D212" s="69" t="s">
        <v>291</v>
      </c>
      <c r="E212" s="79"/>
      <c r="F212" s="43"/>
      <c r="G212" s="93">
        <f>G213</f>
        <v>4000</v>
      </c>
      <c r="H212" s="93">
        <f>H213</f>
        <v>4000</v>
      </c>
    </row>
    <row r="213" spans="1:8" ht="15.75" customHeight="1">
      <c r="A213" s="72"/>
      <c r="B213" s="43"/>
      <c r="C213" s="43" t="s">
        <v>292</v>
      </c>
      <c r="D213" s="43" t="s">
        <v>293</v>
      </c>
      <c r="E213" s="43"/>
      <c r="F213" s="43"/>
      <c r="G213" s="92">
        <v>4000</v>
      </c>
      <c r="H213" s="92">
        <v>4000</v>
      </c>
    </row>
    <row r="214" spans="1:8" ht="15.75" customHeight="1">
      <c r="A214" s="72"/>
      <c r="B214" s="43"/>
      <c r="C214" s="43"/>
      <c r="D214" s="43"/>
      <c r="E214" s="74"/>
      <c r="F214" s="43"/>
      <c r="G214" s="94"/>
      <c r="H214" s="94"/>
    </row>
    <row r="215" spans="1:8" ht="15.75" customHeight="1">
      <c r="A215" s="10" t="s">
        <v>348</v>
      </c>
      <c r="B215" s="17"/>
      <c r="C215" s="17"/>
      <c r="D215" s="17"/>
      <c r="E215" s="17"/>
      <c r="F215" s="89">
        <v>1</v>
      </c>
      <c r="G215" s="36">
        <f>G216+G221+G226</f>
        <v>4964</v>
      </c>
      <c r="H215" s="36">
        <f>H216+H221+H226</f>
        <v>5050</v>
      </c>
    </row>
    <row r="216" spans="1:8" ht="15.75" customHeight="1">
      <c r="A216" s="32" t="s">
        <v>27</v>
      </c>
      <c r="B216" s="69"/>
      <c r="C216" s="69" t="s">
        <v>222</v>
      </c>
      <c r="D216" s="69"/>
      <c r="E216" s="69"/>
      <c r="F216" s="69"/>
      <c r="G216" s="42">
        <f>SUM(G217)</f>
        <v>1614</v>
      </c>
      <c r="H216" s="42">
        <f>SUM(H217)</f>
        <v>1682</v>
      </c>
    </row>
    <row r="217" spans="1:8" ht="15.75" customHeight="1">
      <c r="A217" s="72"/>
      <c r="B217" s="43" t="s">
        <v>223</v>
      </c>
      <c r="C217" s="43"/>
      <c r="D217" s="43" t="s">
        <v>224</v>
      </c>
      <c r="E217" s="43"/>
      <c r="F217" s="69"/>
      <c r="G217" s="38">
        <f>SUM(G218:G219)</f>
        <v>1614</v>
      </c>
      <c r="H217" s="38">
        <f>SUM(H218:H220)</f>
        <v>1682</v>
      </c>
    </row>
    <row r="218" spans="1:8" ht="15.75" customHeight="1">
      <c r="A218" s="29"/>
      <c r="B218" s="43"/>
      <c r="C218" s="43" t="s">
        <v>225</v>
      </c>
      <c r="D218" s="43" t="s">
        <v>226</v>
      </c>
      <c r="E218" s="43"/>
      <c r="F218" s="69"/>
      <c r="G218" s="38">
        <v>1464</v>
      </c>
      <c r="H218" s="38">
        <v>1468</v>
      </c>
    </row>
    <row r="219" spans="1:8" ht="15.75" customHeight="1">
      <c r="A219" s="72"/>
      <c r="B219" s="43"/>
      <c r="C219" s="43" t="s">
        <v>229</v>
      </c>
      <c r="D219" s="43" t="s">
        <v>230</v>
      </c>
      <c r="E219" s="43"/>
      <c r="F219" s="69"/>
      <c r="G219" s="38">
        <v>150</v>
      </c>
      <c r="H219" s="38">
        <v>150</v>
      </c>
    </row>
    <row r="220" spans="1:8" ht="15.75" customHeight="1">
      <c r="A220" s="72"/>
      <c r="B220" s="43"/>
      <c r="C220" s="72" t="s">
        <v>332</v>
      </c>
      <c r="D220" s="43" t="s">
        <v>224</v>
      </c>
      <c r="E220" s="43"/>
      <c r="F220" s="69"/>
      <c r="G220" s="38">
        <v>0</v>
      </c>
      <c r="H220" s="38">
        <v>64</v>
      </c>
    </row>
    <row r="221" spans="1:8" ht="15.75" customHeight="1">
      <c r="A221" s="32" t="s">
        <v>29</v>
      </c>
      <c r="B221" s="69"/>
      <c r="C221" s="69" t="s">
        <v>240</v>
      </c>
      <c r="D221" s="76"/>
      <c r="E221" s="76"/>
      <c r="F221" s="69"/>
      <c r="G221" s="42">
        <f>SUM(G222:G224)</f>
        <v>450</v>
      </c>
      <c r="H221" s="42">
        <f>SUM(H222:H224)</f>
        <v>468</v>
      </c>
    </row>
    <row r="222" spans="1:8" ht="15.75" customHeight="1">
      <c r="A222" s="72"/>
      <c r="B222" s="43"/>
      <c r="C222" s="43"/>
      <c r="D222" s="74" t="s">
        <v>241</v>
      </c>
      <c r="E222" s="43"/>
      <c r="F222" s="69"/>
      <c r="G222" s="38">
        <v>395</v>
      </c>
      <c r="H222" s="38">
        <v>413</v>
      </c>
    </row>
    <row r="223" spans="1:8" ht="15.75" customHeight="1">
      <c r="A223" s="72"/>
      <c r="B223" s="43"/>
      <c r="C223" s="43"/>
      <c r="D223" s="74" t="s">
        <v>243</v>
      </c>
      <c r="E223" s="43"/>
      <c r="F223" s="69"/>
      <c r="G223" s="38">
        <v>26</v>
      </c>
      <c r="H223" s="38">
        <v>26</v>
      </c>
    </row>
    <row r="224" spans="1:8" ht="15.75" customHeight="1">
      <c r="A224" s="72"/>
      <c r="B224" s="43"/>
      <c r="C224" s="43"/>
      <c r="D224" s="74" t="s">
        <v>244</v>
      </c>
      <c r="E224" s="43"/>
      <c r="F224" s="69"/>
      <c r="G224" s="38">
        <v>29</v>
      </c>
      <c r="H224" s="38">
        <v>29</v>
      </c>
    </row>
    <row r="225" spans="1:8" ht="15.75" customHeight="1">
      <c r="A225" s="72"/>
      <c r="B225" s="43"/>
      <c r="C225" s="43"/>
      <c r="D225" s="43"/>
      <c r="E225" s="43"/>
      <c r="F225" s="69"/>
      <c r="G225" s="42"/>
      <c r="H225" s="42"/>
    </row>
    <row r="226" spans="1:8" ht="15.75" customHeight="1">
      <c r="A226" s="32" t="s">
        <v>31</v>
      </c>
      <c r="B226" s="69"/>
      <c r="C226" s="69" t="s">
        <v>32</v>
      </c>
      <c r="D226" s="69"/>
      <c r="E226" s="69"/>
      <c r="F226" s="43"/>
      <c r="G226" s="95">
        <f>G227+G233+G237</f>
        <v>2900</v>
      </c>
      <c r="H226" s="95">
        <f>H227+H233+H237</f>
        <v>2900</v>
      </c>
    </row>
    <row r="227" spans="1:8" ht="15.75" customHeight="1">
      <c r="A227" s="78"/>
      <c r="B227" s="69" t="s">
        <v>245</v>
      </c>
      <c r="C227" s="79"/>
      <c r="D227" s="69" t="s">
        <v>246</v>
      </c>
      <c r="E227" s="80"/>
      <c r="F227" s="43"/>
      <c r="G227" s="96">
        <f>G228+G230</f>
        <v>2100</v>
      </c>
      <c r="H227" s="96">
        <f>H228+H230</f>
        <v>1965</v>
      </c>
    </row>
    <row r="228" spans="1:8" ht="15.75" customHeight="1">
      <c r="A228" s="72"/>
      <c r="B228" s="43"/>
      <c r="C228" s="43" t="s">
        <v>247</v>
      </c>
      <c r="D228" s="43" t="s">
        <v>248</v>
      </c>
      <c r="E228" s="78"/>
      <c r="F228" s="43"/>
      <c r="G228" s="9">
        <f>G229</f>
        <v>100</v>
      </c>
      <c r="H228" s="9">
        <f>H229</f>
        <v>0</v>
      </c>
    </row>
    <row r="229" spans="1:8" ht="15.75" customHeight="1">
      <c r="A229" s="72"/>
      <c r="B229" s="43"/>
      <c r="C229" s="43"/>
      <c r="D229" s="43"/>
      <c r="E229" s="78" t="s">
        <v>251</v>
      </c>
      <c r="F229" s="43"/>
      <c r="G229" s="90">
        <v>100</v>
      </c>
      <c r="H229" s="90">
        <v>0</v>
      </c>
    </row>
    <row r="230" spans="1:8" ht="15.75" customHeight="1">
      <c r="A230" s="72"/>
      <c r="B230" s="43"/>
      <c r="C230" s="43" t="s">
        <v>252</v>
      </c>
      <c r="D230" s="43" t="s">
        <v>253</v>
      </c>
      <c r="E230" s="43"/>
      <c r="F230" s="43"/>
      <c r="G230" s="90">
        <f>SUM(G231:G232)</f>
        <v>2000</v>
      </c>
      <c r="H230" s="90">
        <f>SUM(H231:H232)</f>
        <v>1965</v>
      </c>
    </row>
    <row r="231" spans="1:8" ht="15.75" customHeight="1">
      <c r="A231" s="72"/>
      <c r="B231" s="43"/>
      <c r="C231" s="43"/>
      <c r="D231" s="43"/>
      <c r="E231" s="74" t="s">
        <v>320</v>
      </c>
      <c r="F231" s="43"/>
      <c r="G231" s="90">
        <v>1200</v>
      </c>
      <c r="H231" s="90">
        <v>1165</v>
      </c>
    </row>
    <row r="232" spans="1:8" ht="15.75" customHeight="1">
      <c r="A232" s="32"/>
      <c r="B232" s="69"/>
      <c r="C232" s="69"/>
      <c r="D232" s="69"/>
      <c r="E232" s="74" t="s">
        <v>255</v>
      </c>
      <c r="F232" s="43"/>
      <c r="G232" s="90">
        <v>800</v>
      </c>
      <c r="H232" s="90">
        <v>800</v>
      </c>
    </row>
    <row r="233" spans="1:8" ht="15.75" customHeight="1">
      <c r="A233" s="78"/>
      <c r="B233" s="69" t="s">
        <v>266</v>
      </c>
      <c r="C233" s="79"/>
      <c r="D233" s="69" t="s">
        <v>267</v>
      </c>
      <c r="E233" s="79"/>
      <c r="F233" s="43"/>
      <c r="G233" s="95">
        <f>G234+G235</f>
        <v>200</v>
      </c>
      <c r="H233" s="95">
        <f>H234+H235</f>
        <v>335</v>
      </c>
    </row>
    <row r="234" spans="1:8" ht="15.75" customHeight="1">
      <c r="A234" s="72"/>
      <c r="B234" s="43"/>
      <c r="C234" s="43" t="s">
        <v>275</v>
      </c>
      <c r="D234" s="43" t="s">
        <v>276</v>
      </c>
      <c r="E234" s="43"/>
      <c r="F234" s="43"/>
      <c r="G234" s="90">
        <v>100</v>
      </c>
      <c r="H234" s="90">
        <v>156</v>
      </c>
    </row>
    <row r="235" spans="1:8" ht="15.75" customHeight="1">
      <c r="A235" s="72"/>
      <c r="B235" s="43"/>
      <c r="C235" s="43" t="s">
        <v>277</v>
      </c>
      <c r="D235" s="43" t="s">
        <v>278</v>
      </c>
      <c r="E235" s="43"/>
      <c r="F235" s="43"/>
      <c r="G235" s="90">
        <f>G236</f>
        <v>100</v>
      </c>
      <c r="H235" s="90">
        <f>H236</f>
        <v>179</v>
      </c>
    </row>
    <row r="236" spans="1:8" ht="15.75" customHeight="1">
      <c r="A236" s="72"/>
      <c r="B236" s="43"/>
      <c r="C236" s="43"/>
      <c r="D236" s="43"/>
      <c r="E236" s="74" t="s">
        <v>280</v>
      </c>
      <c r="F236" s="43"/>
      <c r="G236" s="90">
        <v>100</v>
      </c>
      <c r="H236" s="90">
        <v>179</v>
      </c>
    </row>
    <row r="237" spans="1:8" ht="15.75" customHeight="1">
      <c r="A237" s="78"/>
      <c r="B237" s="69" t="s">
        <v>290</v>
      </c>
      <c r="C237" s="79"/>
      <c r="D237" s="69" t="s">
        <v>291</v>
      </c>
      <c r="E237" s="79"/>
      <c r="F237" s="43"/>
      <c r="G237" s="96">
        <f>G238</f>
        <v>600</v>
      </c>
      <c r="H237" s="96">
        <f>H238</f>
        <v>600</v>
      </c>
    </row>
    <row r="238" spans="1:8" ht="15.75" customHeight="1">
      <c r="A238" s="72"/>
      <c r="B238" s="43"/>
      <c r="C238" s="43" t="s">
        <v>292</v>
      </c>
      <c r="D238" s="43" t="s">
        <v>293</v>
      </c>
      <c r="E238" s="43"/>
      <c r="F238" s="43"/>
      <c r="G238" s="9">
        <v>600</v>
      </c>
      <c r="H238" s="9">
        <v>600</v>
      </c>
    </row>
    <row r="239" spans="1:8" ht="15.75" customHeight="1">
      <c r="A239" s="72"/>
      <c r="B239" s="43"/>
      <c r="C239" s="43"/>
      <c r="D239" s="74"/>
      <c r="E239" s="74"/>
      <c r="F239" s="43"/>
      <c r="G239" s="9"/>
      <c r="H239" s="9"/>
    </row>
    <row r="240" spans="1:8" ht="15.75" customHeight="1">
      <c r="A240" s="10" t="s">
        <v>137</v>
      </c>
      <c r="B240" s="17"/>
      <c r="C240" s="17"/>
      <c r="D240" s="17"/>
      <c r="E240" s="17"/>
      <c r="F240" s="89">
        <v>10.5</v>
      </c>
      <c r="G240" s="11">
        <f>G241+G252+G258+G288+G294</f>
        <v>139019</v>
      </c>
      <c r="H240" s="11">
        <f>H241+H252+H258+H288+H294</f>
        <v>142138</v>
      </c>
    </row>
    <row r="241" spans="1:8" ht="15.75" customHeight="1">
      <c r="A241" s="32" t="s">
        <v>27</v>
      </c>
      <c r="B241" s="69"/>
      <c r="C241" s="69" t="s">
        <v>222</v>
      </c>
      <c r="D241" s="69"/>
      <c r="E241" s="69"/>
      <c r="F241" s="97"/>
      <c r="G241" s="42">
        <f>SUM(G242)</f>
        <v>18596</v>
      </c>
      <c r="H241" s="42">
        <f>SUM(H242)</f>
        <v>20995</v>
      </c>
    </row>
    <row r="242" spans="1:8" ht="15.75" customHeight="1">
      <c r="A242" s="72"/>
      <c r="B242" s="69" t="s">
        <v>223</v>
      </c>
      <c r="C242" s="69"/>
      <c r="D242" s="69" t="s">
        <v>224</v>
      </c>
      <c r="E242" s="69"/>
      <c r="F242" s="43"/>
      <c r="G242" s="42">
        <f>SUM(G243:G250)</f>
        <v>18596</v>
      </c>
      <c r="H242" s="42">
        <f>SUM(H243:H251)</f>
        <v>20995</v>
      </c>
    </row>
    <row r="243" spans="1:8" ht="15.75" customHeight="1">
      <c r="A243" s="29"/>
      <c r="B243" s="43"/>
      <c r="C243" s="43" t="s">
        <v>225</v>
      </c>
      <c r="D243" s="43" t="s">
        <v>226</v>
      </c>
      <c r="E243" s="43"/>
      <c r="F243" s="43"/>
      <c r="G243" s="38">
        <v>15737</v>
      </c>
      <c r="H243" s="38">
        <v>16651</v>
      </c>
    </row>
    <row r="244" spans="1:8" ht="15.75" customHeight="1">
      <c r="A244" s="29"/>
      <c r="B244" s="43"/>
      <c r="C244" s="43" t="s">
        <v>227</v>
      </c>
      <c r="D244" s="43" t="s">
        <v>331</v>
      </c>
      <c r="E244" s="43"/>
      <c r="F244" s="43"/>
      <c r="G244" s="38">
        <v>0</v>
      </c>
      <c r="H244" s="38">
        <v>1145</v>
      </c>
    </row>
    <row r="245" spans="1:8" ht="15.75" customHeight="1">
      <c r="A245" s="29"/>
      <c r="B245" s="43"/>
      <c r="C245" s="43" t="s">
        <v>349</v>
      </c>
      <c r="D245" s="43" t="s">
        <v>350</v>
      </c>
      <c r="E245" s="43"/>
      <c r="F245" s="43"/>
      <c r="G245" s="38">
        <v>0</v>
      </c>
      <c r="H245" s="38">
        <v>110</v>
      </c>
    </row>
    <row r="246" spans="1:8" ht="15.75" customHeight="1">
      <c r="A246" s="29"/>
      <c r="B246" s="43"/>
      <c r="C246" s="43" t="s">
        <v>351</v>
      </c>
      <c r="D246" s="43" t="s">
        <v>352</v>
      </c>
      <c r="E246" s="43"/>
      <c r="F246" s="43"/>
      <c r="G246" s="38">
        <v>396</v>
      </c>
      <c r="H246" s="38">
        <v>396</v>
      </c>
    </row>
    <row r="247" spans="1:8" ht="15.75" customHeight="1">
      <c r="A247" s="72"/>
      <c r="B247" s="43"/>
      <c r="C247" s="43" t="s">
        <v>229</v>
      </c>
      <c r="D247" s="43" t="s">
        <v>230</v>
      </c>
      <c r="E247" s="43"/>
      <c r="F247" s="43"/>
      <c r="G247" s="38">
        <v>1200</v>
      </c>
      <c r="H247" s="38">
        <v>1200</v>
      </c>
    </row>
    <row r="248" spans="1:8" ht="15.75" customHeight="1">
      <c r="A248" s="72"/>
      <c r="B248" s="43"/>
      <c r="C248" s="43" t="s">
        <v>338</v>
      </c>
      <c r="D248" s="43" t="s">
        <v>339</v>
      </c>
      <c r="E248" s="43"/>
      <c r="F248" s="43"/>
      <c r="G248" s="38">
        <v>72</v>
      </c>
      <c r="H248" s="38">
        <v>72</v>
      </c>
    </row>
    <row r="249" spans="1:8" ht="15.75" customHeight="1">
      <c r="A249" s="72"/>
      <c r="B249" s="43"/>
      <c r="C249" s="43" t="s">
        <v>353</v>
      </c>
      <c r="D249" s="43" t="s">
        <v>354</v>
      </c>
      <c r="E249" s="43"/>
      <c r="F249" s="43"/>
      <c r="G249" s="38">
        <v>191</v>
      </c>
      <c r="H249" s="38">
        <v>80</v>
      </c>
    </row>
    <row r="250" spans="1:8" ht="15.75" customHeight="1">
      <c r="A250" s="72"/>
      <c r="B250" s="43"/>
      <c r="C250" s="43" t="s">
        <v>238</v>
      </c>
      <c r="D250" s="43" t="s">
        <v>239</v>
      </c>
      <c r="E250" s="43"/>
      <c r="F250" s="43"/>
      <c r="G250" s="38">
        <v>1000</v>
      </c>
      <c r="H250" s="38">
        <v>313</v>
      </c>
    </row>
    <row r="251" spans="1:8" ht="15.75" customHeight="1">
      <c r="A251" s="72"/>
      <c r="B251" s="43"/>
      <c r="C251" s="43" t="s">
        <v>332</v>
      </c>
      <c r="D251" s="43" t="s">
        <v>224</v>
      </c>
      <c r="E251" s="43"/>
      <c r="F251" s="43"/>
      <c r="G251" s="38">
        <v>0</v>
      </c>
      <c r="H251" s="38">
        <v>1028</v>
      </c>
    </row>
    <row r="252" spans="1:8" ht="15.75" customHeight="1">
      <c r="A252" s="32" t="s">
        <v>29</v>
      </c>
      <c r="B252" s="69"/>
      <c r="C252" s="69" t="s">
        <v>240</v>
      </c>
      <c r="D252" s="76"/>
      <c r="E252" s="76"/>
      <c r="F252" s="43"/>
      <c r="G252" s="42">
        <f>SUM(G253:G256)</f>
        <v>5137</v>
      </c>
      <c r="H252" s="42">
        <f>SUM(H253:H256)</f>
        <v>5792</v>
      </c>
    </row>
    <row r="253" spans="1:8" ht="15.75" customHeight="1">
      <c r="A253" s="72"/>
      <c r="B253" s="43"/>
      <c r="C253" s="43"/>
      <c r="D253" s="74" t="s">
        <v>241</v>
      </c>
      <c r="E253" s="43"/>
      <c r="F253" s="43"/>
      <c r="G253" s="38">
        <v>4697</v>
      </c>
      <c r="H253" s="38">
        <v>5327</v>
      </c>
    </row>
    <row r="254" spans="1:8" ht="15.75" customHeight="1">
      <c r="A254" s="72"/>
      <c r="B254" s="43"/>
      <c r="C254" s="43"/>
      <c r="D254" s="74" t="s">
        <v>243</v>
      </c>
      <c r="E254" s="43"/>
      <c r="F254" s="43"/>
      <c r="G254" s="38">
        <v>208</v>
      </c>
      <c r="H254" s="38">
        <v>230</v>
      </c>
    </row>
    <row r="255" spans="1:8" ht="15.75" customHeight="1">
      <c r="A255" s="72"/>
      <c r="B255" s="43"/>
      <c r="C255" s="43"/>
      <c r="D255" s="74" t="s">
        <v>355</v>
      </c>
      <c r="E255" s="43"/>
      <c r="F255" s="43"/>
      <c r="G255" s="38"/>
      <c r="H255" s="38">
        <v>3</v>
      </c>
    </row>
    <row r="256" spans="1:8" ht="15.75" customHeight="1">
      <c r="A256" s="72"/>
      <c r="B256" s="43"/>
      <c r="C256" s="43"/>
      <c r="D256" s="74" t="s">
        <v>244</v>
      </c>
      <c r="E256" s="43"/>
      <c r="F256" s="43"/>
      <c r="G256" s="38">
        <v>232</v>
      </c>
      <c r="H256" s="38">
        <v>232</v>
      </c>
    </row>
    <row r="257" spans="1:8" ht="15.75" customHeight="1">
      <c r="A257" s="72"/>
      <c r="B257" s="43"/>
      <c r="C257" s="43"/>
      <c r="D257" s="43"/>
      <c r="E257" s="43"/>
      <c r="F257" s="43"/>
      <c r="G257" s="38"/>
      <c r="H257" s="38"/>
    </row>
    <row r="258" spans="1:8" ht="15.75" customHeight="1">
      <c r="A258" s="32" t="s">
        <v>31</v>
      </c>
      <c r="B258" s="69"/>
      <c r="C258" s="69" t="s">
        <v>32</v>
      </c>
      <c r="D258" s="69"/>
      <c r="E258" s="69"/>
      <c r="F258" s="43"/>
      <c r="G258" s="42">
        <f>G259+G268+G274+G284</f>
        <v>19150</v>
      </c>
      <c r="H258" s="42">
        <f>H259+H268+H274+H284</f>
        <v>24318</v>
      </c>
    </row>
    <row r="259" spans="1:8" ht="15.75" customHeight="1">
      <c r="A259" s="78"/>
      <c r="B259" s="69" t="s">
        <v>245</v>
      </c>
      <c r="C259" s="79"/>
      <c r="D259" s="69" t="s">
        <v>246</v>
      </c>
      <c r="E259" s="80"/>
      <c r="F259" s="43"/>
      <c r="G259" s="42">
        <f>G260+G263</f>
        <v>5650</v>
      </c>
      <c r="H259" s="42">
        <f>H260+H263</f>
        <v>6407</v>
      </c>
    </row>
    <row r="260" spans="1:8" ht="15.75" customHeight="1">
      <c r="A260" s="72"/>
      <c r="B260" s="43"/>
      <c r="C260" s="43" t="s">
        <v>247</v>
      </c>
      <c r="D260" s="43" t="s">
        <v>248</v>
      </c>
      <c r="E260" s="78"/>
      <c r="F260" s="43"/>
      <c r="G260" s="38">
        <f>SUM(G261:G262)</f>
        <v>250</v>
      </c>
      <c r="H260" s="38">
        <f>SUM(H261:H262)</f>
        <v>1040</v>
      </c>
    </row>
    <row r="261" spans="1:8" ht="15.75" customHeight="1">
      <c r="A261" s="72"/>
      <c r="B261" s="43"/>
      <c r="C261" s="43"/>
      <c r="D261" s="43"/>
      <c r="E261" s="78" t="s">
        <v>356</v>
      </c>
      <c r="F261" s="43"/>
      <c r="G261" s="38">
        <v>50</v>
      </c>
      <c r="H261" s="38">
        <v>50</v>
      </c>
    </row>
    <row r="262" spans="1:8" ht="15.75" customHeight="1">
      <c r="A262" s="72"/>
      <c r="B262" s="43"/>
      <c r="C262" s="43"/>
      <c r="D262" s="43"/>
      <c r="E262" s="78" t="s">
        <v>251</v>
      </c>
      <c r="F262" s="43"/>
      <c r="G262" s="38">
        <v>200</v>
      </c>
      <c r="H262" s="38">
        <v>990</v>
      </c>
    </row>
    <row r="263" spans="1:8" ht="15.75" customHeight="1">
      <c r="A263" s="72"/>
      <c r="B263" s="43"/>
      <c r="C263" s="43" t="s">
        <v>252</v>
      </c>
      <c r="D263" s="43" t="s">
        <v>253</v>
      </c>
      <c r="E263" s="43"/>
      <c r="F263" s="43"/>
      <c r="G263" s="38">
        <f>SUM(G264:G267)</f>
        <v>5400</v>
      </c>
      <c r="H263" s="38">
        <f>SUM(H264:H267)</f>
        <v>5367</v>
      </c>
    </row>
    <row r="264" spans="1:8" ht="15.75" customHeight="1">
      <c r="A264" s="32"/>
      <c r="B264" s="69"/>
      <c r="C264" s="69"/>
      <c r="D264" s="69"/>
      <c r="E264" s="74" t="s">
        <v>254</v>
      </c>
      <c r="F264" s="43"/>
      <c r="G264" s="38">
        <v>100</v>
      </c>
      <c r="H264" s="38">
        <v>100</v>
      </c>
    </row>
    <row r="265" spans="1:8" ht="15.75" customHeight="1">
      <c r="A265" s="32"/>
      <c r="B265" s="69"/>
      <c r="C265" s="69"/>
      <c r="D265" s="69"/>
      <c r="E265" s="74" t="s">
        <v>320</v>
      </c>
      <c r="F265" s="43"/>
      <c r="G265" s="38">
        <v>1500</v>
      </c>
      <c r="H265" s="38">
        <v>1500</v>
      </c>
    </row>
    <row r="266" spans="1:8" ht="15.75" customHeight="1">
      <c r="A266" s="32"/>
      <c r="B266" s="69"/>
      <c r="C266" s="69"/>
      <c r="D266" s="69"/>
      <c r="E266" s="74" t="s">
        <v>357</v>
      </c>
      <c r="F266" s="43"/>
      <c r="G266" s="38">
        <v>600</v>
      </c>
      <c r="H266" s="38">
        <v>164</v>
      </c>
    </row>
    <row r="267" spans="1:8" ht="15.75" customHeight="1">
      <c r="A267" s="32"/>
      <c r="B267" s="69"/>
      <c r="C267" s="69"/>
      <c r="D267" s="69"/>
      <c r="E267" s="74" t="s">
        <v>255</v>
      </c>
      <c r="F267" s="43"/>
      <c r="G267" s="38">
        <v>3200</v>
      </c>
      <c r="H267" s="38">
        <v>3603</v>
      </c>
    </row>
    <row r="268" spans="1:8" ht="15.75" customHeight="1">
      <c r="A268" s="78"/>
      <c r="B268" s="69" t="s">
        <v>256</v>
      </c>
      <c r="C268" s="79"/>
      <c r="D268" s="69" t="s">
        <v>257</v>
      </c>
      <c r="E268" s="79"/>
      <c r="F268" s="43"/>
      <c r="G268" s="42">
        <f>G269+G272</f>
        <v>300</v>
      </c>
      <c r="H268" s="42">
        <f>H269+H272</f>
        <v>456</v>
      </c>
    </row>
    <row r="269" spans="1:8" ht="15.75" customHeight="1">
      <c r="A269" s="72"/>
      <c r="B269" s="43"/>
      <c r="C269" s="43" t="s">
        <v>258</v>
      </c>
      <c r="D269" s="43" t="s">
        <v>259</v>
      </c>
      <c r="E269" s="43"/>
      <c r="F269" s="43"/>
      <c r="G269" s="38">
        <f>G271</f>
        <v>100</v>
      </c>
      <c r="H269" s="38">
        <f>H271+H270</f>
        <v>252</v>
      </c>
    </row>
    <row r="270" spans="1:8" ht="15.75" customHeight="1">
      <c r="A270" s="72"/>
      <c r="B270" s="43"/>
      <c r="C270" s="43"/>
      <c r="D270" s="43"/>
      <c r="E270" s="43" t="s">
        <v>260</v>
      </c>
      <c r="F270" s="43"/>
      <c r="G270" s="38">
        <v>0</v>
      </c>
      <c r="H270" s="38">
        <v>252</v>
      </c>
    </row>
    <row r="271" spans="1:8" ht="15.75" customHeight="1">
      <c r="A271" s="72"/>
      <c r="B271" s="43"/>
      <c r="C271" s="43"/>
      <c r="D271" s="43"/>
      <c r="E271" s="74" t="s">
        <v>261</v>
      </c>
      <c r="F271" s="43"/>
      <c r="G271" s="38">
        <v>100</v>
      </c>
      <c r="H271" s="38">
        <v>0</v>
      </c>
    </row>
    <row r="272" spans="1:8" ht="15.75" customHeight="1">
      <c r="A272" s="72"/>
      <c r="B272" s="43"/>
      <c r="C272" s="43" t="s">
        <v>263</v>
      </c>
      <c r="D272" s="43" t="s">
        <v>264</v>
      </c>
      <c r="E272" s="43"/>
      <c r="F272" s="43"/>
      <c r="G272" s="38">
        <f>G273</f>
        <v>200</v>
      </c>
      <c r="H272" s="38">
        <f>H273</f>
        <v>204</v>
      </c>
    </row>
    <row r="273" spans="1:8" ht="15.75" customHeight="1">
      <c r="A273" s="72"/>
      <c r="B273" s="43"/>
      <c r="C273" s="43"/>
      <c r="D273" s="43"/>
      <c r="E273" s="74" t="s">
        <v>265</v>
      </c>
      <c r="F273" s="43"/>
      <c r="G273" s="38">
        <v>200</v>
      </c>
      <c r="H273" s="38">
        <v>204</v>
      </c>
    </row>
    <row r="274" spans="1:8" ht="15.75" customHeight="1">
      <c r="A274" s="78"/>
      <c r="B274" s="69" t="s">
        <v>266</v>
      </c>
      <c r="C274" s="79"/>
      <c r="D274" s="69" t="s">
        <v>267</v>
      </c>
      <c r="E274" s="79"/>
      <c r="F274" s="43"/>
      <c r="G274" s="42">
        <f>G275+G279+G280</f>
        <v>9400</v>
      </c>
      <c r="H274" s="42">
        <f>H275+H279+H280</f>
        <v>12978</v>
      </c>
    </row>
    <row r="275" spans="1:8" ht="15.75" customHeight="1">
      <c r="A275" s="72"/>
      <c r="B275" s="43"/>
      <c r="C275" s="43" t="s">
        <v>268</v>
      </c>
      <c r="D275" s="43" t="s">
        <v>269</v>
      </c>
      <c r="E275" s="43"/>
      <c r="F275" s="43"/>
      <c r="G275" s="38">
        <f>SUM(G276:G278)</f>
        <v>1700</v>
      </c>
      <c r="H275" s="38">
        <f>SUM(H276:H278)</f>
        <v>1703</v>
      </c>
    </row>
    <row r="276" spans="1:8" ht="15.75" customHeight="1">
      <c r="A276" s="72"/>
      <c r="B276" s="43"/>
      <c r="C276" s="43"/>
      <c r="D276" s="43"/>
      <c r="E276" s="74" t="s">
        <v>270</v>
      </c>
      <c r="F276" s="43"/>
      <c r="G276" s="38">
        <v>500</v>
      </c>
      <c r="H276" s="38">
        <v>503</v>
      </c>
    </row>
    <row r="277" spans="1:8" ht="15.75" customHeight="1">
      <c r="A277" s="72"/>
      <c r="B277" s="43"/>
      <c r="C277" s="43"/>
      <c r="D277" s="43"/>
      <c r="E277" s="74" t="s">
        <v>271</v>
      </c>
      <c r="F277" s="43"/>
      <c r="G277" s="38">
        <v>100</v>
      </c>
      <c r="H277" s="38">
        <v>100</v>
      </c>
    </row>
    <row r="278" spans="1:8" ht="15.75" customHeight="1">
      <c r="A278" s="72"/>
      <c r="B278" s="43"/>
      <c r="C278" s="43"/>
      <c r="D278" s="43"/>
      <c r="E278" s="74" t="s">
        <v>272</v>
      </c>
      <c r="F278" s="43"/>
      <c r="G278" s="38">
        <v>1100</v>
      </c>
      <c r="H278" s="38">
        <v>1100</v>
      </c>
    </row>
    <row r="279" spans="1:8" ht="15.75" customHeight="1">
      <c r="A279" s="72"/>
      <c r="B279" s="43"/>
      <c r="C279" s="43" t="s">
        <v>275</v>
      </c>
      <c r="D279" s="43" t="s">
        <v>276</v>
      </c>
      <c r="E279" s="43"/>
      <c r="F279" s="43"/>
      <c r="G279" s="38">
        <v>2000</v>
      </c>
      <c r="H279" s="38">
        <v>3000</v>
      </c>
    </row>
    <row r="280" spans="1:8" ht="15.75" customHeight="1">
      <c r="A280" s="72"/>
      <c r="B280" s="43"/>
      <c r="C280" s="43" t="s">
        <v>277</v>
      </c>
      <c r="D280" s="43" t="s">
        <v>278</v>
      </c>
      <c r="E280" s="43"/>
      <c r="F280" s="43"/>
      <c r="G280" s="38">
        <f>SUM(G281:G283)</f>
        <v>5700</v>
      </c>
      <c r="H280" s="38">
        <f>SUM(H281:H283)</f>
        <v>8275</v>
      </c>
    </row>
    <row r="281" spans="1:8" ht="15.75" customHeight="1">
      <c r="A281" s="72"/>
      <c r="B281" s="43"/>
      <c r="C281" s="43"/>
      <c r="D281" s="43"/>
      <c r="E281" s="74" t="s">
        <v>321</v>
      </c>
      <c r="F281" s="43"/>
      <c r="G281" s="38">
        <v>1200</v>
      </c>
      <c r="H281" s="38">
        <v>1493</v>
      </c>
    </row>
    <row r="282" spans="1:8" ht="15.75" customHeight="1">
      <c r="A282" s="72"/>
      <c r="B282" s="43"/>
      <c r="C282" s="43"/>
      <c r="D282" s="43"/>
      <c r="E282" s="74" t="s">
        <v>358</v>
      </c>
      <c r="F282" s="43"/>
      <c r="G282" s="38">
        <v>1000</v>
      </c>
      <c r="H282" s="38">
        <v>633</v>
      </c>
    </row>
    <row r="283" spans="1:8" ht="15.75" customHeight="1">
      <c r="A283" s="72"/>
      <c r="B283" s="43"/>
      <c r="C283" s="43"/>
      <c r="D283" s="43"/>
      <c r="E283" s="74" t="s">
        <v>280</v>
      </c>
      <c r="F283" s="43"/>
      <c r="G283" s="38">
        <v>3500</v>
      </c>
      <c r="H283" s="38">
        <v>6149</v>
      </c>
    </row>
    <row r="284" spans="1:8" ht="15.75" customHeight="1">
      <c r="A284" s="78"/>
      <c r="B284" s="69" t="s">
        <v>290</v>
      </c>
      <c r="C284" s="79"/>
      <c r="D284" s="69" t="s">
        <v>291</v>
      </c>
      <c r="E284" s="79"/>
      <c r="F284" s="43"/>
      <c r="G284" s="42">
        <f>SUM(G285)</f>
        <v>3800</v>
      </c>
      <c r="H284" s="42">
        <f>H285+H286</f>
        <v>4477</v>
      </c>
    </row>
    <row r="285" spans="1:8" ht="15.75" customHeight="1">
      <c r="A285" s="72"/>
      <c r="B285" s="43"/>
      <c r="C285" s="43" t="s">
        <v>292</v>
      </c>
      <c r="D285" s="43" t="s">
        <v>293</v>
      </c>
      <c r="E285" s="43"/>
      <c r="F285" s="43"/>
      <c r="G285" s="38">
        <v>3800</v>
      </c>
      <c r="H285" s="38">
        <v>4457</v>
      </c>
    </row>
    <row r="286" spans="1:8" ht="15.75" customHeight="1">
      <c r="A286" s="98"/>
      <c r="B286" s="43"/>
      <c r="C286" s="43" t="s">
        <v>359</v>
      </c>
      <c r="D286" s="43" t="s">
        <v>360</v>
      </c>
      <c r="E286" s="43"/>
      <c r="F286" s="43"/>
      <c r="G286" s="38"/>
      <c r="H286" s="38">
        <v>20</v>
      </c>
    </row>
    <row r="287" spans="1:8" ht="15.75" customHeight="1">
      <c r="A287" s="98"/>
      <c r="B287" s="43"/>
      <c r="C287" s="43"/>
      <c r="D287" s="43"/>
      <c r="E287" s="43"/>
      <c r="F287" s="43"/>
      <c r="G287" s="38"/>
      <c r="H287" s="38"/>
    </row>
    <row r="288" spans="1:8" ht="15.75" customHeight="1">
      <c r="A288" s="84" t="s">
        <v>38</v>
      </c>
      <c r="B288" s="43"/>
      <c r="C288" s="69" t="s">
        <v>39</v>
      </c>
      <c r="D288" s="43"/>
      <c r="E288" s="43"/>
      <c r="F288" s="43"/>
      <c r="G288" s="42">
        <f>SUM(G289:G292)</f>
        <v>42512</v>
      </c>
      <c r="H288" s="42">
        <f>SUM(H289:H292)</f>
        <v>44772</v>
      </c>
    </row>
    <row r="289" spans="1:8" ht="15.75" customHeight="1">
      <c r="A289" s="72"/>
      <c r="B289" s="43" t="s">
        <v>361</v>
      </c>
      <c r="C289" s="43"/>
      <c r="D289" s="43" t="s">
        <v>362</v>
      </c>
      <c r="E289" s="43"/>
      <c r="F289" s="43"/>
      <c r="G289" s="38">
        <v>400</v>
      </c>
      <c r="H289" s="38">
        <v>400</v>
      </c>
    </row>
    <row r="290" spans="1:8" ht="15.75" customHeight="1">
      <c r="A290" s="72"/>
      <c r="B290" s="43" t="s">
        <v>327</v>
      </c>
      <c r="C290" s="43"/>
      <c r="D290" s="43" t="s">
        <v>328</v>
      </c>
      <c r="E290" s="43"/>
      <c r="F290" s="43"/>
      <c r="G290" s="38">
        <v>34137</v>
      </c>
      <c r="H290" s="38">
        <v>32935</v>
      </c>
    </row>
    <row r="291" spans="1:8" ht="15.75" customHeight="1">
      <c r="A291" s="72"/>
      <c r="B291" s="43" t="s">
        <v>363</v>
      </c>
      <c r="C291" s="43"/>
      <c r="D291" s="43" t="s">
        <v>364</v>
      </c>
      <c r="E291" s="43"/>
      <c r="F291" s="43"/>
      <c r="G291" s="38"/>
      <c r="H291" s="38">
        <v>3661</v>
      </c>
    </row>
    <row r="292" spans="1:8" ht="15.75" customHeight="1">
      <c r="A292" s="72"/>
      <c r="B292" s="43" t="s">
        <v>329</v>
      </c>
      <c r="C292" s="43"/>
      <c r="D292" s="43" t="s">
        <v>330</v>
      </c>
      <c r="E292" s="43"/>
      <c r="F292" s="43"/>
      <c r="G292" s="38">
        <v>7975</v>
      </c>
      <c r="H292" s="38">
        <v>7776</v>
      </c>
    </row>
    <row r="293" spans="1:8" ht="15.75" customHeight="1">
      <c r="A293" s="72"/>
      <c r="B293" s="43"/>
      <c r="C293" s="43"/>
      <c r="D293" s="43"/>
      <c r="E293" s="43"/>
      <c r="F293" s="43"/>
      <c r="G293" s="38"/>
      <c r="H293" s="38"/>
    </row>
    <row r="294" spans="1:8" ht="15.75" customHeight="1">
      <c r="A294" s="28" t="s">
        <v>40</v>
      </c>
      <c r="B294" s="29"/>
      <c r="C294" s="28" t="s">
        <v>41</v>
      </c>
      <c r="D294" s="29"/>
      <c r="E294" s="29"/>
      <c r="F294" s="43"/>
      <c r="G294" s="42">
        <f>SUM(G295:G296)</f>
        <v>53624</v>
      </c>
      <c r="H294" s="42">
        <f>SUM(H295:H296)</f>
        <v>46261</v>
      </c>
    </row>
    <row r="295" spans="1:8" ht="15.75" customHeight="1">
      <c r="A295" s="29"/>
      <c r="B295" s="29" t="s">
        <v>334</v>
      </c>
      <c r="C295" s="29"/>
      <c r="D295" s="29" t="s">
        <v>335</v>
      </c>
      <c r="E295" s="29"/>
      <c r="F295" s="43"/>
      <c r="G295" s="38">
        <v>42224</v>
      </c>
      <c r="H295" s="38">
        <v>36414</v>
      </c>
    </row>
    <row r="296" spans="1:8" ht="15.75" customHeight="1">
      <c r="A296" s="29"/>
      <c r="B296" s="29" t="s">
        <v>336</v>
      </c>
      <c r="C296" s="29"/>
      <c r="D296" s="29" t="s">
        <v>337</v>
      </c>
      <c r="E296" s="29"/>
      <c r="F296" s="43"/>
      <c r="G296" s="38">
        <v>11400</v>
      </c>
      <c r="H296" s="38">
        <v>9847</v>
      </c>
    </row>
    <row r="297" spans="1:8" ht="15.75" customHeight="1">
      <c r="A297" s="72"/>
      <c r="B297" s="43"/>
      <c r="C297" s="43"/>
      <c r="D297" s="43"/>
      <c r="E297" s="43"/>
      <c r="F297" s="43"/>
      <c r="G297" s="38"/>
      <c r="H297" s="38"/>
    </row>
    <row r="298" spans="1:8" ht="15.75" customHeight="1">
      <c r="A298" s="10" t="s">
        <v>365</v>
      </c>
      <c r="B298" s="17"/>
      <c r="C298" s="17"/>
      <c r="D298" s="17"/>
      <c r="E298" s="17"/>
      <c r="F298" s="17"/>
      <c r="G298" s="36">
        <f>G299+G317</f>
        <v>3366</v>
      </c>
      <c r="H298" s="36">
        <f>H299+H317</f>
        <v>3321</v>
      </c>
    </row>
    <row r="299" spans="1:8" ht="15.75" customHeight="1">
      <c r="A299" s="32" t="s">
        <v>31</v>
      </c>
      <c r="B299" s="69"/>
      <c r="C299" s="69" t="s">
        <v>32</v>
      </c>
      <c r="D299" s="69"/>
      <c r="E299" s="69"/>
      <c r="F299" s="43"/>
      <c r="G299" s="42">
        <f>G303+G306+G315+G300</f>
        <v>1120</v>
      </c>
      <c r="H299" s="42">
        <f>H303+H306+H315+H300</f>
        <v>1075</v>
      </c>
    </row>
    <row r="300" spans="1:8" ht="15.75" customHeight="1">
      <c r="A300" s="32"/>
      <c r="B300" s="99"/>
      <c r="C300" s="74"/>
      <c r="D300" s="69" t="s">
        <v>246</v>
      </c>
      <c r="E300" s="78"/>
      <c r="F300" s="43"/>
      <c r="G300" s="42">
        <f>G301</f>
        <v>50</v>
      </c>
      <c r="H300" s="42">
        <f>H301</f>
        <v>50</v>
      </c>
    </row>
    <row r="301" spans="1:8" ht="15.75" customHeight="1">
      <c r="A301" s="32"/>
      <c r="B301" s="69"/>
      <c r="C301" s="43" t="s">
        <v>247</v>
      </c>
      <c r="D301" s="43" t="s">
        <v>248</v>
      </c>
      <c r="E301" s="78"/>
      <c r="F301" s="43"/>
      <c r="G301" s="38">
        <f>G302</f>
        <v>50</v>
      </c>
      <c r="H301" s="38">
        <f>H302</f>
        <v>50</v>
      </c>
    </row>
    <row r="302" spans="1:8" ht="15.75" customHeight="1">
      <c r="A302" s="32"/>
      <c r="B302" s="69"/>
      <c r="C302" s="43"/>
      <c r="D302" s="43"/>
      <c r="E302" s="78" t="s">
        <v>249</v>
      </c>
      <c r="F302" s="43"/>
      <c r="G302" s="38">
        <v>50</v>
      </c>
      <c r="H302" s="38">
        <v>50</v>
      </c>
    </row>
    <row r="303" spans="1:8" ht="15.75" customHeight="1">
      <c r="A303" s="78"/>
      <c r="B303" s="69" t="s">
        <v>256</v>
      </c>
      <c r="C303" s="79"/>
      <c r="D303" s="69" t="s">
        <v>257</v>
      </c>
      <c r="E303" s="79"/>
      <c r="F303" s="43"/>
      <c r="G303" s="42">
        <f>SUM(G304)</f>
        <v>120</v>
      </c>
      <c r="H303" s="42">
        <f>SUM(H304)</f>
        <v>120</v>
      </c>
    </row>
    <row r="304" spans="1:8" ht="15.75" customHeight="1">
      <c r="A304" s="72"/>
      <c r="B304" s="43"/>
      <c r="C304" s="43" t="s">
        <v>263</v>
      </c>
      <c r="D304" s="43" t="s">
        <v>264</v>
      </c>
      <c r="E304" s="43"/>
      <c r="F304" s="43"/>
      <c r="G304" s="38">
        <f>SUM(G305)</f>
        <v>120</v>
      </c>
      <c r="H304" s="38">
        <f>SUM(H305)</f>
        <v>120</v>
      </c>
    </row>
    <row r="305" spans="1:8" ht="15.75" customHeight="1">
      <c r="A305" s="72"/>
      <c r="B305" s="43"/>
      <c r="C305" s="43"/>
      <c r="D305" s="43"/>
      <c r="E305" s="74" t="s">
        <v>265</v>
      </c>
      <c r="F305" s="43"/>
      <c r="G305" s="38">
        <v>120</v>
      </c>
      <c r="H305" s="38">
        <v>120</v>
      </c>
    </row>
    <row r="306" spans="1:8" ht="15.75" customHeight="1">
      <c r="A306" s="78"/>
      <c r="B306" s="69" t="s">
        <v>266</v>
      </c>
      <c r="C306" s="79"/>
      <c r="D306" s="69" t="s">
        <v>267</v>
      </c>
      <c r="E306" s="79"/>
      <c r="F306" s="43"/>
      <c r="G306" s="42">
        <f>G307+G311+G312</f>
        <v>750</v>
      </c>
      <c r="H306" s="42">
        <f>H307+H311+H312</f>
        <v>705</v>
      </c>
    </row>
    <row r="307" spans="1:8" ht="15.75" customHeight="1">
      <c r="A307" s="72"/>
      <c r="B307" s="43"/>
      <c r="C307" s="43" t="s">
        <v>268</v>
      </c>
      <c r="D307" s="43" t="s">
        <v>269</v>
      </c>
      <c r="E307" s="43"/>
      <c r="F307" s="43"/>
      <c r="G307" s="38">
        <f>SUM(G308:G310)</f>
        <v>560</v>
      </c>
      <c r="H307" s="38">
        <f>SUM(H308:H310)</f>
        <v>560</v>
      </c>
    </row>
    <row r="308" spans="1:8" ht="15.75" customHeight="1">
      <c r="A308" s="72"/>
      <c r="B308" s="43"/>
      <c r="C308" s="43"/>
      <c r="D308" s="43"/>
      <c r="E308" s="74" t="s">
        <v>270</v>
      </c>
      <c r="F308" s="43"/>
      <c r="G308" s="38">
        <v>200</v>
      </c>
      <c r="H308" s="38">
        <v>200</v>
      </c>
    </row>
    <row r="309" spans="1:8" ht="15.75" customHeight="1">
      <c r="A309" s="72"/>
      <c r="B309" s="43"/>
      <c r="C309" s="43"/>
      <c r="D309" s="43"/>
      <c r="E309" s="74" t="s">
        <v>271</v>
      </c>
      <c r="F309" s="43"/>
      <c r="G309" s="38">
        <v>300</v>
      </c>
      <c r="H309" s="38">
        <v>300</v>
      </c>
    </row>
    <row r="310" spans="1:8" ht="15.75" customHeight="1">
      <c r="A310" s="72"/>
      <c r="B310" s="43"/>
      <c r="C310" s="43"/>
      <c r="D310" s="43"/>
      <c r="E310" s="74" t="s">
        <v>272</v>
      </c>
      <c r="F310" s="43"/>
      <c r="G310" s="38">
        <v>60</v>
      </c>
      <c r="H310" s="38">
        <v>60</v>
      </c>
    </row>
    <row r="311" spans="1:8" ht="15.75" customHeight="1">
      <c r="A311" s="72"/>
      <c r="B311" s="43"/>
      <c r="C311" s="43" t="s">
        <v>275</v>
      </c>
      <c r="D311" s="43" t="s">
        <v>276</v>
      </c>
      <c r="E311" s="43"/>
      <c r="F311" s="43"/>
      <c r="G311" s="38">
        <v>150</v>
      </c>
      <c r="H311" s="38">
        <v>105</v>
      </c>
    </row>
    <row r="312" spans="1:8" ht="15.75" customHeight="1">
      <c r="A312" s="72"/>
      <c r="B312" s="43"/>
      <c r="C312" s="43" t="s">
        <v>277</v>
      </c>
      <c r="D312" s="43" t="s">
        <v>278</v>
      </c>
      <c r="E312" s="43"/>
      <c r="F312" s="43"/>
      <c r="G312" s="38">
        <f>SUM(G313:G314)</f>
        <v>40</v>
      </c>
      <c r="H312" s="38">
        <f>SUM(H313:H314)</f>
        <v>40</v>
      </c>
    </row>
    <row r="313" spans="1:8" ht="15.75" customHeight="1">
      <c r="A313" s="72"/>
      <c r="B313" s="43"/>
      <c r="C313" s="43"/>
      <c r="D313" s="43"/>
      <c r="E313" s="74" t="s">
        <v>321</v>
      </c>
      <c r="F313" s="43"/>
      <c r="G313" s="38">
        <v>20</v>
      </c>
      <c r="H313" s="38">
        <v>20</v>
      </c>
    </row>
    <row r="314" spans="1:8" ht="15.75" customHeight="1">
      <c r="A314" s="72"/>
      <c r="B314" s="43"/>
      <c r="C314" s="43"/>
      <c r="D314" s="43"/>
      <c r="E314" s="74" t="s">
        <v>280</v>
      </c>
      <c r="F314" s="43"/>
      <c r="G314" s="38">
        <v>20</v>
      </c>
      <c r="H314" s="38">
        <v>20</v>
      </c>
    </row>
    <row r="315" spans="1:8" ht="15.75" customHeight="1">
      <c r="A315" s="78"/>
      <c r="B315" s="69" t="s">
        <v>290</v>
      </c>
      <c r="C315" s="79"/>
      <c r="D315" s="69" t="s">
        <v>291</v>
      </c>
      <c r="E315" s="79"/>
      <c r="F315" s="43"/>
      <c r="G315" s="42">
        <f>SUM(G316)</f>
        <v>200</v>
      </c>
      <c r="H315" s="42">
        <f>SUM(H316)</f>
        <v>200</v>
      </c>
    </row>
    <row r="316" spans="1:8" ht="15.75" customHeight="1">
      <c r="A316" s="72"/>
      <c r="B316" s="43"/>
      <c r="C316" s="43" t="s">
        <v>292</v>
      </c>
      <c r="D316" s="43" t="s">
        <v>293</v>
      </c>
      <c r="E316" s="43"/>
      <c r="F316" s="43"/>
      <c r="G316" s="38">
        <v>200</v>
      </c>
      <c r="H316" s="38">
        <v>200</v>
      </c>
    </row>
    <row r="317" spans="1:8" ht="15.75" customHeight="1">
      <c r="A317" s="32" t="s">
        <v>35</v>
      </c>
      <c r="B317" s="69"/>
      <c r="C317" s="69" t="s">
        <v>36</v>
      </c>
      <c r="D317" s="69"/>
      <c r="E317" s="69"/>
      <c r="F317" s="43"/>
      <c r="G317" s="42">
        <f>SUM(G318)</f>
        <v>2246</v>
      </c>
      <c r="H317" s="42">
        <f>SUM(H318)</f>
        <v>2246</v>
      </c>
    </row>
    <row r="318" spans="1:8" ht="15.75" customHeight="1">
      <c r="A318" s="72"/>
      <c r="B318" s="43"/>
      <c r="C318" s="43" t="s">
        <v>366</v>
      </c>
      <c r="D318" s="43" t="s">
        <v>303</v>
      </c>
      <c r="E318" s="43"/>
      <c r="F318" s="43"/>
      <c r="G318" s="38">
        <v>2246</v>
      </c>
      <c r="H318" s="38">
        <v>2246</v>
      </c>
    </row>
    <row r="319" spans="1:8" ht="15.75" customHeight="1">
      <c r="A319" s="72"/>
      <c r="B319" s="43"/>
      <c r="C319" s="43"/>
      <c r="D319" s="43"/>
      <c r="E319" s="43"/>
      <c r="F319" s="43"/>
      <c r="G319" s="38"/>
      <c r="H319" s="38"/>
    </row>
    <row r="320" spans="1:8" ht="15.75" customHeight="1">
      <c r="A320" s="10" t="s">
        <v>367</v>
      </c>
      <c r="B320" s="17"/>
      <c r="C320" s="17"/>
      <c r="D320" s="17"/>
      <c r="E320" s="17"/>
      <c r="F320" s="17"/>
      <c r="G320" s="36">
        <f>SUM(G321)</f>
        <v>832</v>
      </c>
      <c r="H320" s="36">
        <f>SUM(H321)</f>
        <v>877</v>
      </c>
    </row>
    <row r="321" spans="1:8" ht="15.75" customHeight="1">
      <c r="A321" s="32" t="s">
        <v>35</v>
      </c>
      <c r="B321" s="69"/>
      <c r="C321" s="69" t="s">
        <v>36</v>
      </c>
      <c r="D321" s="69"/>
      <c r="E321" s="69"/>
      <c r="F321" s="43"/>
      <c r="G321" s="42">
        <f>G322</f>
        <v>832</v>
      </c>
      <c r="H321" s="42">
        <f>H322</f>
        <v>877</v>
      </c>
    </row>
    <row r="322" spans="1:8" ht="15.75" customHeight="1">
      <c r="A322" s="72"/>
      <c r="B322" s="43"/>
      <c r="C322" s="43" t="s">
        <v>296</v>
      </c>
      <c r="D322" s="43" t="s">
        <v>297</v>
      </c>
      <c r="E322" s="43"/>
      <c r="F322" s="43"/>
      <c r="G322" s="38">
        <v>832</v>
      </c>
      <c r="H322" s="38">
        <v>877</v>
      </c>
    </row>
    <row r="323" spans="1:8" ht="15.75" customHeight="1">
      <c r="A323" s="72"/>
      <c r="B323" s="43"/>
      <c r="C323" s="43"/>
      <c r="D323" s="43"/>
      <c r="E323" s="43"/>
      <c r="F323" s="43"/>
      <c r="G323" s="38"/>
      <c r="H323" s="38"/>
    </row>
    <row r="324" spans="1:8" ht="15.75" customHeight="1">
      <c r="A324" s="72"/>
      <c r="B324" s="43"/>
      <c r="C324" s="43"/>
      <c r="D324" s="43"/>
      <c r="E324" s="43"/>
      <c r="F324" s="43"/>
      <c r="G324" s="38"/>
      <c r="H324" s="38"/>
    </row>
    <row r="325" spans="1:8" ht="15.75" customHeight="1">
      <c r="A325" s="10" t="s">
        <v>143</v>
      </c>
      <c r="B325" s="17"/>
      <c r="C325" s="17"/>
      <c r="D325" s="17"/>
      <c r="E325" s="17"/>
      <c r="F325" s="17"/>
      <c r="G325" s="36">
        <f>G326+G340</f>
        <v>3200</v>
      </c>
      <c r="H325" s="36">
        <f>H326+H340</f>
        <v>3200</v>
      </c>
    </row>
    <row r="326" spans="1:8" ht="15.75" customHeight="1">
      <c r="A326" s="32" t="s">
        <v>31</v>
      </c>
      <c r="B326" s="69"/>
      <c r="C326" s="69" t="s">
        <v>32</v>
      </c>
      <c r="D326" s="69"/>
      <c r="E326" s="69"/>
      <c r="F326" s="43"/>
      <c r="G326" s="42">
        <f>G330+G338+G327</f>
        <v>700</v>
      </c>
      <c r="H326" s="42">
        <f>H330+H338+H327</f>
        <v>700</v>
      </c>
    </row>
    <row r="327" spans="1:8" ht="15.75" customHeight="1">
      <c r="A327" s="78"/>
      <c r="B327" s="69" t="s">
        <v>256</v>
      </c>
      <c r="C327" s="79"/>
      <c r="D327" s="69" t="s">
        <v>257</v>
      </c>
      <c r="E327" s="79"/>
      <c r="F327" s="43"/>
      <c r="G327" s="42">
        <f>G328</f>
        <v>20</v>
      </c>
      <c r="H327" s="42">
        <f>H328</f>
        <v>20</v>
      </c>
    </row>
    <row r="328" spans="1:8" ht="15.75" customHeight="1">
      <c r="A328" s="72"/>
      <c r="B328" s="43"/>
      <c r="C328" s="43" t="s">
        <v>263</v>
      </c>
      <c r="D328" s="43" t="s">
        <v>264</v>
      </c>
      <c r="E328" s="43"/>
      <c r="F328" s="43"/>
      <c r="G328" s="38">
        <f>G329</f>
        <v>20</v>
      </c>
      <c r="H328" s="38">
        <f>H329</f>
        <v>20</v>
      </c>
    </row>
    <row r="329" spans="1:8" ht="15.75" customHeight="1">
      <c r="A329" s="72"/>
      <c r="B329" s="43"/>
      <c r="C329" s="43"/>
      <c r="D329" s="43"/>
      <c r="E329" s="74" t="s">
        <v>265</v>
      </c>
      <c r="F329" s="43"/>
      <c r="G329" s="38">
        <v>20</v>
      </c>
      <c r="H329" s="38">
        <v>20</v>
      </c>
    </row>
    <row r="330" spans="1:8" ht="15.75" customHeight="1">
      <c r="A330" s="78"/>
      <c r="B330" s="69" t="s">
        <v>266</v>
      </c>
      <c r="C330" s="79"/>
      <c r="D330" s="69" t="s">
        <v>267</v>
      </c>
      <c r="E330" s="79"/>
      <c r="F330" s="43"/>
      <c r="G330" s="42">
        <f>G331+G335+G336</f>
        <v>480</v>
      </c>
      <c r="H330" s="42">
        <f>H331+H335+H336</f>
        <v>480</v>
      </c>
    </row>
    <row r="331" spans="1:8" ht="15.75" customHeight="1">
      <c r="A331" s="72"/>
      <c r="B331" s="43"/>
      <c r="C331" s="43" t="s">
        <v>268</v>
      </c>
      <c r="D331" s="43" t="s">
        <v>269</v>
      </c>
      <c r="E331" s="43"/>
      <c r="F331" s="43"/>
      <c r="G331" s="38">
        <f>SUM(G332:G334)</f>
        <v>380</v>
      </c>
      <c r="H331" s="38">
        <f>SUM(H332:H334)</f>
        <v>380</v>
      </c>
    </row>
    <row r="332" spans="1:8" ht="15.75" customHeight="1">
      <c r="A332" s="72"/>
      <c r="B332" s="43"/>
      <c r="C332" s="43"/>
      <c r="D332" s="43"/>
      <c r="E332" s="74" t="s">
        <v>270</v>
      </c>
      <c r="F332" s="43"/>
      <c r="G332" s="38">
        <v>100</v>
      </c>
      <c r="H332" s="38">
        <v>100</v>
      </c>
    </row>
    <row r="333" spans="1:8" ht="15.75" customHeight="1">
      <c r="A333" s="72"/>
      <c r="B333" s="43"/>
      <c r="C333" s="43"/>
      <c r="D333" s="43"/>
      <c r="E333" s="74" t="s">
        <v>271</v>
      </c>
      <c r="F333" s="43"/>
      <c r="G333" s="38">
        <v>200</v>
      </c>
      <c r="H333" s="38">
        <v>200</v>
      </c>
    </row>
    <row r="334" spans="1:8" ht="15.75" customHeight="1">
      <c r="A334" s="72"/>
      <c r="B334" s="43"/>
      <c r="C334" s="43"/>
      <c r="D334" s="43"/>
      <c r="E334" s="74" t="s">
        <v>272</v>
      </c>
      <c r="F334" s="43"/>
      <c r="G334" s="38">
        <v>80</v>
      </c>
      <c r="H334" s="38">
        <v>80</v>
      </c>
    </row>
    <row r="335" spans="1:8" ht="15.75" customHeight="1">
      <c r="A335" s="72"/>
      <c r="B335" s="43"/>
      <c r="C335" s="43" t="s">
        <v>275</v>
      </c>
      <c r="D335" s="43" t="s">
        <v>276</v>
      </c>
      <c r="E335" s="43"/>
      <c r="F335" s="43"/>
      <c r="G335" s="38">
        <v>50</v>
      </c>
      <c r="H335" s="38">
        <v>50</v>
      </c>
    </row>
    <row r="336" spans="1:8" ht="15.75" customHeight="1">
      <c r="A336" s="72"/>
      <c r="B336" s="43"/>
      <c r="C336" s="43" t="s">
        <v>277</v>
      </c>
      <c r="D336" s="43" t="s">
        <v>278</v>
      </c>
      <c r="E336" s="43"/>
      <c r="F336" s="43"/>
      <c r="G336" s="38">
        <f>SUM(G337)</f>
        <v>50</v>
      </c>
      <c r="H336" s="38">
        <f>SUM(H337)</f>
        <v>50</v>
      </c>
    </row>
    <row r="337" spans="1:8" ht="15.75" customHeight="1">
      <c r="A337" s="72"/>
      <c r="B337" s="43"/>
      <c r="C337" s="43"/>
      <c r="D337" s="43"/>
      <c r="E337" s="74" t="s">
        <v>280</v>
      </c>
      <c r="F337" s="43"/>
      <c r="G337" s="38">
        <v>50</v>
      </c>
      <c r="H337" s="38">
        <v>50</v>
      </c>
    </row>
    <row r="338" spans="1:8" ht="15.75" customHeight="1">
      <c r="A338" s="78"/>
      <c r="B338" s="69" t="s">
        <v>290</v>
      </c>
      <c r="C338" s="79"/>
      <c r="D338" s="69" t="s">
        <v>291</v>
      </c>
      <c r="E338" s="79"/>
      <c r="F338" s="43"/>
      <c r="G338" s="42">
        <f>SUM(G339)</f>
        <v>200</v>
      </c>
      <c r="H338" s="42">
        <f>SUM(H339)</f>
        <v>200</v>
      </c>
    </row>
    <row r="339" spans="1:8" ht="15.75" customHeight="1">
      <c r="A339" s="72"/>
      <c r="B339" s="43"/>
      <c r="C339" s="43" t="s">
        <v>292</v>
      </c>
      <c r="D339" s="43" t="s">
        <v>293</v>
      </c>
      <c r="E339" s="43"/>
      <c r="F339" s="43"/>
      <c r="G339" s="38">
        <v>200</v>
      </c>
      <c r="H339" s="38">
        <v>200</v>
      </c>
    </row>
    <row r="340" spans="1:8" ht="15.75" customHeight="1">
      <c r="A340" s="32" t="s">
        <v>35</v>
      </c>
      <c r="B340" s="69"/>
      <c r="C340" s="69" t="s">
        <v>36</v>
      </c>
      <c r="D340" s="69"/>
      <c r="E340" s="69"/>
      <c r="F340" s="43"/>
      <c r="G340" s="42">
        <f>SUM(G341)</f>
        <v>2500</v>
      </c>
      <c r="H340" s="42">
        <f>SUM(H341)</f>
        <v>2500</v>
      </c>
    </row>
    <row r="341" spans="1:8" ht="15.75" customHeight="1">
      <c r="A341" s="72"/>
      <c r="B341" s="43"/>
      <c r="C341" s="43" t="s">
        <v>366</v>
      </c>
      <c r="D341" s="43" t="s">
        <v>303</v>
      </c>
      <c r="E341" s="43"/>
      <c r="F341" s="43"/>
      <c r="G341" s="38">
        <v>2500</v>
      </c>
      <c r="H341" s="38">
        <v>2500</v>
      </c>
    </row>
    <row r="342" spans="1:8" ht="15.75" customHeight="1">
      <c r="A342" s="72"/>
      <c r="B342" s="43"/>
      <c r="C342" s="43"/>
      <c r="D342" s="43"/>
      <c r="E342" s="43"/>
      <c r="F342" s="43"/>
      <c r="G342" s="38"/>
      <c r="H342" s="38"/>
    </row>
    <row r="343" spans="1:8" ht="15.75" customHeight="1">
      <c r="A343" s="10" t="s">
        <v>144</v>
      </c>
      <c r="B343" s="17"/>
      <c r="C343" s="17"/>
      <c r="D343" s="17"/>
      <c r="E343" s="17"/>
      <c r="F343" s="89">
        <v>1.25</v>
      </c>
      <c r="G343" s="36">
        <f>G344+G351+G356</f>
        <v>5199</v>
      </c>
      <c r="H343" s="36">
        <f>H344+H351+H356</f>
        <v>5387</v>
      </c>
    </row>
    <row r="344" spans="1:8" ht="15.75" customHeight="1">
      <c r="A344" s="32" t="s">
        <v>27</v>
      </c>
      <c r="B344" s="69"/>
      <c r="C344" s="69" t="s">
        <v>222</v>
      </c>
      <c r="D344" s="69"/>
      <c r="E344" s="69"/>
      <c r="F344" s="43"/>
      <c r="G344" s="42">
        <f>SUM(G345)</f>
        <v>3135</v>
      </c>
      <c r="H344" s="42">
        <f>SUM(H345)</f>
        <v>3283</v>
      </c>
    </row>
    <row r="345" spans="1:8" ht="15.75" customHeight="1">
      <c r="A345" s="72"/>
      <c r="B345" s="69" t="s">
        <v>223</v>
      </c>
      <c r="C345" s="69"/>
      <c r="D345" s="69" t="s">
        <v>224</v>
      </c>
      <c r="E345" s="69"/>
      <c r="F345" s="43"/>
      <c r="G345" s="42">
        <f>SUM(G346:G349)</f>
        <v>3135</v>
      </c>
      <c r="H345" s="42">
        <f>SUM(H346:H350)</f>
        <v>3283</v>
      </c>
    </row>
    <row r="346" spans="1:8" ht="15.75" customHeight="1">
      <c r="A346" s="29"/>
      <c r="B346" s="43"/>
      <c r="C346" s="43" t="s">
        <v>225</v>
      </c>
      <c r="D346" s="43" t="s">
        <v>226</v>
      </c>
      <c r="E346" s="43"/>
      <c r="F346" s="43"/>
      <c r="G346" s="38">
        <v>2768</v>
      </c>
      <c r="H346" s="38">
        <v>2771</v>
      </c>
    </row>
    <row r="347" spans="1:8" ht="15.75" customHeight="1">
      <c r="A347" s="29"/>
      <c r="B347" s="43"/>
      <c r="C347" s="43" t="s">
        <v>227</v>
      </c>
      <c r="D347" s="43" t="s">
        <v>228</v>
      </c>
      <c r="E347" s="43"/>
      <c r="F347" s="43"/>
      <c r="G347" s="38"/>
      <c r="H347" s="38">
        <v>115</v>
      </c>
    </row>
    <row r="348" spans="1:8" ht="15.75" customHeight="1">
      <c r="A348" s="72"/>
      <c r="B348" s="43"/>
      <c r="C348" s="43" t="s">
        <v>229</v>
      </c>
      <c r="D348" s="43" t="s">
        <v>230</v>
      </c>
      <c r="E348" s="43"/>
      <c r="F348" s="43"/>
      <c r="G348" s="38">
        <v>187</v>
      </c>
      <c r="H348" s="38">
        <v>187</v>
      </c>
    </row>
    <row r="349" spans="1:8" ht="15.75" customHeight="1">
      <c r="A349" s="72"/>
      <c r="B349" s="43"/>
      <c r="C349" s="43" t="s">
        <v>353</v>
      </c>
      <c r="D349" s="43" t="s">
        <v>354</v>
      </c>
      <c r="E349" s="43"/>
      <c r="F349" s="43"/>
      <c r="G349" s="38">
        <v>180</v>
      </c>
      <c r="H349" s="38">
        <v>120</v>
      </c>
    </row>
    <row r="350" spans="1:8" ht="15.75" customHeight="1">
      <c r="A350" s="72"/>
      <c r="B350" s="43"/>
      <c r="C350" s="72" t="s">
        <v>332</v>
      </c>
      <c r="D350" s="43" t="s">
        <v>224</v>
      </c>
      <c r="E350" s="43"/>
      <c r="F350" s="43"/>
      <c r="G350" s="38"/>
      <c r="H350" s="38">
        <v>90</v>
      </c>
    </row>
    <row r="351" spans="1:8" ht="15.75" customHeight="1">
      <c r="A351" s="32" t="s">
        <v>29</v>
      </c>
      <c r="B351" s="69"/>
      <c r="C351" s="69" t="s">
        <v>240</v>
      </c>
      <c r="D351" s="76"/>
      <c r="E351" s="76"/>
      <c r="F351" s="43"/>
      <c r="G351" s="42">
        <f>SUM(G352:G354)</f>
        <v>864</v>
      </c>
      <c r="H351" s="42">
        <f>SUM(H352:H354)</f>
        <v>896</v>
      </c>
    </row>
    <row r="352" spans="1:8" ht="15.75" customHeight="1">
      <c r="A352" s="72"/>
      <c r="B352" s="43"/>
      <c r="C352" s="43"/>
      <c r="D352" s="74" t="s">
        <v>241</v>
      </c>
      <c r="E352" s="43"/>
      <c r="F352" s="43"/>
      <c r="G352" s="38">
        <v>796</v>
      </c>
      <c r="H352" s="38">
        <v>828</v>
      </c>
    </row>
    <row r="353" spans="1:8" ht="15.75" customHeight="1">
      <c r="A353" s="72"/>
      <c r="B353" s="43"/>
      <c r="C353" s="43"/>
      <c r="D353" s="74" t="s">
        <v>243</v>
      </c>
      <c r="E353" s="43"/>
      <c r="F353" s="43"/>
      <c r="G353" s="38">
        <v>32</v>
      </c>
      <c r="H353" s="38">
        <v>32</v>
      </c>
    </row>
    <row r="354" spans="1:8" ht="15.75" customHeight="1">
      <c r="A354" s="72"/>
      <c r="B354" s="43"/>
      <c r="C354" s="43"/>
      <c r="D354" s="74" t="s">
        <v>244</v>
      </c>
      <c r="E354" s="43"/>
      <c r="F354" s="43"/>
      <c r="G354" s="38">
        <v>36</v>
      </c>
      <c r="H354" s="38">
        <v>36</v>
      </c>
    </row>
    <row r="355" spans="1:8" ht="15.75" customHeight="1">
      <c r="A355" s="72"/>
      <c r="B355" s="43"/>
      <c r="C355" s="43"/>
      <c r="D355" s="43"/>
      <c r="E355" s="43"/>
      <c r="F355" s="43"/>
      <c r="G355" s="38"/>
      <c r="H355" s="38"/>
    </row>
    <row r="356" spans="1:8" ht="15.75" customHeight="1">
      <c r="A356" s="32" t="s">
        <v>31</v>
      </c>
      <c r="B356" s="69"/>
      <c r="C356" s="69" t="s">
        <v>32</v>
      </c>
      <c r="D356" s="69"/>
      <c r="E356" s="69"/>
      <c r="F356" s="43"/>
      <c r="G356" s="42">
        <f>G357+G366+G371+G378+G381</f>
        <v>1200</v>
      </c>
      <c r="H356" s="42">
        <f>H357+H366+H371+H378+H381</f>
        <v>1208</v>
      </c>
    </row>
    <row r="357" spans="1:8" ht="15.75" customHeight="1">
      <c r="A357" s="78"/>
      <c r="B357" s="69" t="s">
        <v>245</v>
      </c>
      <c r="C357" s="79"/>
      <c r="D357" s="69" t="s">
        <v>246</v>
      </c>
      <c r="E357" s="80"/>
      <c r="F357" s="43"/>
      <c r="G357" s="42">
        <f>G358+G363</f>
        <v>230</v>
      </c>
      <c r="H357" s="42">
        <f>H358+H363</f>
        <v>230</v>
      </c>
    </row>
    <row r="358" spans="1:8" ht="15.75" customHeight="1">
      <c r="A358" s="72"/>
      <c r="B358" s="43"/>
      <c r="C358" s="43" t="s">
        <v>247</v>
      </c>
      <c r="D358" s="43" t="s">
        <v>248</v>
      </c>
      <c r="E358" s="78"/>
      <c r="F358" s="43"/>
      <c r="G358" s="38">
        <f>SUM(G359:G362)</f>
        <v>170</v>
      </c>
      <c r="H358" s="38">
        <f>SUM(H359:H362)</f>
        <v>170</v>
      </c>
    </row>
    <row r="359" spans="1:8" ht="15.75" customHeight="1">
      <c r="A359" s="72"/>
      <c r="B359" s="43"/>
      <c r="C359" s="43"/>
      <c r="D359" s="43"/>
      <c r="E359" s="78" t="s">
        <v>356</v>
      </c>
      <c r="F359" s="43"/>
      <c r="G359" s="38">
        <v>30</v>
      </c>
      <c r="H359" s="38">
        <v>30</v>
      </c>
    </row>
    <row r="360" spans="1:8" ht="15.75" customHeight="1">
      <c r="A360" s="72"/>
      <c r="B360" s="43"/>
      <c r="C360" s="43"/>
      <c r="D360" s="43"/>
      <c r="E360" s="78" t="s">
        <v>249</v>
      </c>
      <c r="F360" s="43"/>
      <c r="G360" s="38">
        <v>100</v>
      </c>
      <c r="H360" s="38">
        <v>100</v>
      </c>
    </row>
    <row r="361" spans="1:8" ht="15.75" customHeight="1">
      <c r="A361" s="72"/>
      <c r="B361" s="43"/>
      <c r="C361" s="43"/>
      <c r="D361" s="43"/>
      <c r="E361" s="78" t="s">
        <v>250</v>
      </c>
      <c r="F361" s="43"/>
      <c r="G361" s="38">
        <v>20</v>
      </c>
      <c r="H361" s="38">
        <v>20</v>
      </c>
    </row>
    <row r="362" spans="1:8" ht="15.75" customHeight="1">
      <c r="A362" s="72"/>
      <c r="B362" s="43"/>
      <c r="C362" s="43"/>
      <c r="D362" s="43"/>
      <c r="E362" s="78" t="s">
        <v>251</v>
      </c>
      <c r="F362" s="43"/>
      <c r="G362" s="38">
        <v>20</v>
      </c>
      <c r="H362" s="38">
        <v>20</v>
      </c>
    </row>
    <row r="363" spans="1:8" ht="15.75" customHeight="1">
      <c r="A363" s="72"/>
      <c r="B363" s="43"/>
      <c r="C363" s="43" t="s">
        <v>252</v>
      </c>
      <c r="D363" s="43" t="s">
        <v>253</v>
      </c>
      <c r="E363" s="43"/>
      <c r="F363" s="43"/>
      <c r="G363" s="38">
        <f>SUM(G364:G365)</f>
        <v>60</v>
      </c>
      <c r="H363" s="38">
        <f>SUM(H364:H365)</f>
        <v>60</v>
      </c>
    </row>
    <row r="364" spans="1:8" ht="15.75" customHeight="1">
      <c r="A364" s="32"/>
      <c r="B364" s="69"/>
      <c r="C364" s="69"/>
      <c r="D364" s="69"/>
      <c r="E364" s="74" t="s">
        <v>254</v>
      </c>
      <c r="F364" s="43"/>
      <c r="G364" s="38">
        <v>30</v>
      </c>
      <c r="H364" s="38">
        <v>30</v>
      </c>
    </row>
    <row r="365" spans="1:8" ht="15.75" customHeight="1">
      <c r="A365" s="32"/>
      <c r="B365" s="69"/>
      <c r="C365" s="69"/>
      <c r="D365" s="69"/>
      <c r="E365" s="74" t="s">
        <v>255</v>
      </c>
      <c r="F365" s="43"/>
      <c r="G365" s="38">
        <v>30</v>
      </c>
      <c r="H365" s="38">
        <v>30</v>
      </c>
    </row>
    <row r="366" spans="1:8" ht="15.75" customHeight="1">
      <c r="A366" s="78"/>
      <c r="B366" s="69" t="s">
        <v>256</v>
      </c>
      <c r="C366" s="79"/>
      <c r="D366" s="69" t="s">
        <v>257</v>
      </c>
      <c r="E366" s="79"/>
      <c r="F366" s="43"/>
      <c r="G366" s="42">
        <f>G367+G369</f>
        <v>180</v>
      </c>
      <c r="H366" s="42">
        <f>H367+H369</f>
        <v>180</v>
      </c>
    </row>
    <row r="367" spans="1:8" ht="15.75" customHeight="1">
      <c r="A367" s="72"/>
      <c r="B367" s="43"/>
      <c r="C367" s="43" t="s">
        <v>258</v>
      </c>
      <c r="D367" s="43" t="s">
        <v>259</v>
      </c>
      <c r="E367" s="43"/>
      <c r="F367" s="43"/>
      <c r="G367" s="38">
        <f>G368</f>
        <v>20</v>
      </c>
      <c r="H367" s="38">
        <f>H368</f>
        <v>20</v>
      </c>
    </row>
    <row r="368" spans="1:8" ht="15.75" customHeight="1">
      <c r="A368" s="72"/>
      <c r="B368" s="43"/>
      <c r="C368" s="43"/>
      <c r="D368" s="43"/>
      <c r="E368" s="74" t="s">
        <v>261</v>
      </c>
      <c r="F368" s="43"/>
      <c r="G368" s="38">
        <v>20</v>
      </c>
      <c r="H368" s="38">
        <v>20</v>
      </c>
    </row>
    <row r="369" spans="1:8" ht="15.75" customHeight="1">
      <c r="A369" s="72"/>
      <c r="B369" s="43"/>
      <c r="C369" s="43" t="s">
        <v>263</v>
      </c>
      <c r="D369" s="43" t="s">
        <v>264</v>
      </c>
      <c r="E369" s="43"/>
      <c r="F369" s="43"/>
      <c r="G369" s="38">
        <f>G370</f>
        <v>160</v>
      </c>
      <c r="H369" s="38">
        <f>H370</f>
        <v>160</v>
      </c>
    </row>
    <row r="370" spans="1:8" ht="15.75" customHeight="1">
      <c r="A370" s="72"/>
      <c r="B370" s="43"/>
      <c r="C370" s="43"/>
      <c r="D370" s="43"/>
      <c r="E370" s="74" t="s">
        <v>265</v>
      </c>
      <c r="F370" s="43"/>
      <c r="G370" s="38">
        <v>160</v>
      </c>
      <c r="H370" s="38">
        <v>160</v>
      </c>
    </row>
    <row r="371" spans="1:8" ht="15.75" customHeight="1">
      <c r="A371" s="78"/>
      <c r="B371" s="69" t="s">
        <v>266</v>
      </c>
      <c r="C371" s="79"/>
      <c r="D371" s="69" t="s">
        <v>267</v>
      </c>
      <c r="E371" s="79"/>
      <c r="F371" s="43"/>
      <c r="G371" s="42">
        <f>G372+G374+G375</f>
        <v>560</v>
      </c>
      <c r="H371" s="42">
        <f>H372+H374+H375</f>
        <v>568</v>
      </c>
    </row>
    <row r="372" spans="1:8" ht="15.75" customHeight="1">
      <c r="A372" s="72"/>
      <c r="B372" s="43"/>
      <c r="C372" s="43" t="s">
        <v>268</v>
      </c>
      <c r="D372" s="43" t="s">
        <v>269</v>
      </c>
      <c r="E372" s="43"/>
      <c r="F372" s="43"/>
      <c r="G372" s="38">
        <f>SUM(G373:G373)</f>
        <v>300</v>
      </c>
      <c r="H372" s="38">
        <f>SUM(H373:H373)</f>
        <v>300</v>
      </c>
    </row>
    <row r="373" spans="1:8" ht="15.75" customHeight="1">
      <c r="A373" s="72"/>
      <c r="B373" s="43"/>
      <c r="C373" s="43"/>
      <c r="D373" s="43"/>
      <c r="E373" s="74" t="s">
        <v>271</v>
      </c>
      <c r="F373" s="43"/>
      <c r="G373" s="38">
        <v>300</v>
      </c>
      <c r="H373" s="38">
        <v>300</v>
      </c>
    </row>
    <row r="374" spans="1:8" ht="15.75" customHeight="1">
      <c r="A374" s="72"/>
      <c r="B374" s="43"/>
      <c r="C374" s="43" t="s">
        <v>275</v>
      </c>
      <c r="D374" s="43" t="s">
        <v>276</v>
      </c>
      <c r="E374" s="43"/>
      <c r="F374" s="43"/>
      <c r="G374" s="38">
        <v>110</v>
      </c>
      <c r="H374" s="38">
        <v>110</v>
      </c>
    </row>
    <row r="375" spans="1:8" ht="15.75" customHeight="1">
      <c r="A375" s="72"/>
      <c r="B375" s="43"/>
      <c r="C375" s="43" t="s">
        <v>277</v>
      </c>
      <c r="D375" s="43" t="s">
        <v>278</v>
      </c>
      <c r="E375" s="43"/>
      <c r="F375" s="43"/>
      <c r="G375" s="38">
        <f>SUM(G376:G377)</f>
        <v>150</v>
      </c>
      <c r="H375" s="38">
        <f>SUM(H376:H377)</f>
        <v>158</v>
      </c>
    </row>
    <row r="376" spans="1:8" ht="15.75" customHeight="1">
      <c r="A376" s="72"/>
      <c r="B376" s="43"/>
      <c r="C376" s="43"/>
      <c r="D376" s="43"/>
      <c r="E376" s="74" t="s">
        <v>321</v>
      </c>
      <c r="F376" s="43"/>
      <c r="G376" s="38">
        <v>20</v>
      </c>
      <c r="H376" s="38">
        <v>20</v>
      </c>
    </row>
    <row r="377" spans="1:8" ht="15.75" customHeight="1">
      <c r="A377" s="72"/>
      <c r="B377" s="43"/>
      <c r="C377" s="43"/>
      <c r="D377" s="43"/>
      <c r="E377" s="74" t="s">
        <v>280</v>
      </c>
      <c r="F377" s="43"/>
      <c r="G377" s="38">
        <v>130</v>
      </c>
      <c r="H377" s="38">
        <v>138</v>
      </c>
    </row>
    <row r="378" spans="1:8" ht="15.75" customHeight="1">
      <c r="A378" s="78"/>
      <c r="B378" s="69" t="s">
        <v>282</v>
      </c>
      <c r="C378" s="79"/>
      <c r="D378" s="69" t="s">
        <v>283</v>
      </c>
      <c r="E378" s="79"/>
      <c r="F378" s="43"/>
      <c r="G378" s="42">
        <f>G379</f>
        <v>10</v>
      </c>
      <c r="H378" s="42">
        <f>H379</f>
        <v>10</v>
      </c>
    </row>
    <row r="379" spans="1:8" ht="15.75" customHeight="1">
      <c r="A379" s="72"/>
      <c r="B379" s="43"/>
      <c r="C379" s="43" t="s">
        <v>284</v>
      </c>
      <c r="D379" s="43" t="s">
        <v>285</v>
      </c>
      <c r="E379" s="43"/>
      <c r="F379" s="43"/>
      <c r="G379" s="38">
        <f>G380</f>
        <v>10</v>
      </c>
      <c r="H379" s="38">
        <f>H380</f>
        <v>10</v>
      </c>
    </row>
    <row r="380" spans="1:8" ht="15.75" customHeight="1">
      <c r="A380" s="72"/>
      <c r="B380" s="43"/>
      <c r="C380" s="43"/>
      <c r="D380" s="43"/>
      <c r="E380" s="74" t="s">
        <v>286</v>
      </c>
      <c r="F380" s="43"/>
      <c r="G380" s="38">
        <v>10</v>
      </c>
      <c r="H380" s="38">
        <v>10</v>
      </c>
    </row>
    <row r="381" spans="1:8" ht="15.75" customHeight="1">
      <c r="A381" s="78"/>
      <c r="B381" s="69" t="s">
        <v>290</v>
      </c>
      <c r="C381" s="79"/>
      <c r="D381" s="69" t="s">
        <v>291</v>
      </c>
      <c r="E381" s="79"/>
      <c r="F381" s="43"/>
      <c r="G381" s="42">
        <f>G382</f>
        <v>220</v>
      </c>
      <c r="H381" s="42">
        <f>H382</f>
        <v>220</v>
      </c>
    </row>
    <row r="382" spans="1:8" ht="15.75" customHeight="1">
      <c r="A382" s="72"/>
      <c r="B382" s="43"/>
      <c r="C382" s="43" t="s">
        <v>292</v>
      </c>
      <c r="D382" s="43" t="s">
        <v>293</v>
      </c>
      <c r="E382" s="43"/>
      <c r="F382" s="43"/>
      <c r="G382" s="38">
        <v>220</v>
      </c>
      <c r="H382" s="38">
        <v>220</v>
      </c>
    </row>
    <row r="383" spans="1:8" ht="15.75" customHeight="1">
      <c r="A383" s="72"/>
      <c r="B383" s="43"/>
      <c r="C383" s="43"/>
      <c r="D383" s="43"/>
      <c r="E383" s="43"/>
      <c r="F383" s="43"/>
      <c r="G383" s="38"/>
      <c r="H383" s="38"/>
    </row>
    <row r="384" spans="1:8" ht="15.75" customHeight="1">
      <c r="A384" s="10" t="s">
        <v>368</v>
      </c>
      <c r="B384" s="17"/>
      <c r="C384" s="17"/>
      <c r="D384" s="17"/>
      <c r="E384" s="17"/>
      <c r="F384" s="17"/>
      <c r="G384" s="36">
        <f>SUM(G385)</f>
        <v>550</v>
      </c>
      <c r="H384" s="36">
        <f>SUM(H385)</f>
        <v>550</v>
      </c>
    </row>
    <row r="385" spans="1:8" ht="15.75" customHeight="1">
      <c r="A385" s="32" t="s">
        <v>31</v>
      </c>
      <c r="B385" s="69"/>
      <c r="C385" s="69" t="s">
        <v>32</v>
      </c>
      <c r="D385" s="69"/>
      <c r="E385" s="69"/>
      <c r="F385" s="69"/>
      <c r="G385" s="42">
        <f>G386+G389+G396</f>
        <v>550</v>
      </c>
      <c r="H385" s="42">
        <f>H386+H389+H396</f>
        <v>550</v>
      </c>
    </row>
    <row r="386" spans="1:8" ht="15.75" customHeight="1">
      <c r="A386" s="78"/>
      <c r="B386" s="69" t="s">
        <v>245</v>
      </c>
      <c r="C386" s="79"/>
      <c r="D386" s="69" t="s">
        <v>246</v>
      </c>
      <c r="E386" s="80"/>
      <c r="F386" s="69"/>
      <c r="G386" s="38">
        <f>G387</f>
        <v>20</v>
      </c>
      <c r="H386" s="38">
        <f>H387</f>
        <v>20</v>
      </c>
    </row>
    <row r="387" spans="1:8" ht="15.75" customHeight="1">
      <c r="A387" s="72"/>
      <c r="B387" s="43"/>
      <c r="C387" s="43" t="s">
        <v>252</v>
      </c>
      <c r="D387" s="43" t="s">
        <v>253</v>
      </c>
      <c r="E387" s="43"/>
      <c r="F387" s="43"/>
      <c r="G387" s="38">
        <f>G388</f>
        <v>20</v>
      </c>
      <c r="H387" s="38">
        <f>H388</f>
        <v>20</v>
      </c>
    </row>
    <row r="388" spans="1:8" ht="15.75" customHeight="1">
      <c r="A388" s="32"/>
      <c r="B388" s="69"/>
      <c r="C388" s="69"/>
      <c r="D388" s="69"/>
      <c r="E388" s="74" t="s">
        <v>255</v>
      </c>
      <c r="F388" s="43"/>
      <c r="G388" s="38">
        <v>20</v>
      </c>
      <c r="H388" s="38">
        <v>20</v>
      </c>
    </row>
    <row r="389" spans="1:8" ht="15.75" customHeight="1">
      <c r="A389" s="78"/>
      <c r="B389" s="69" t="s">
        <v>266</v>
      </c>
      <c r="C389" s="79"/>
      <c r="D389" s="69" t="s">
        <v>267</v>
      </c>
      <c r="E389" s="79"/>
      <c r="F389" s="43"/>
      <c r="G389" s="42">
        <f>G390+G393+G394</f>
        <v>440</v>
      </c>
      <c r="H389" s="42">
        <f>H390+H393+H394</f>
        <v>440</v>
      </c>
    </row>
    <row r="390" spans="1:8" ht="15.75" customHeight="1">
      <c r="A390" s="72"/>
      <c r="B390" s="43"/>
      <c r="C390" s="43" t="s">
        <v>268</v>
      </c>
      <c r="D390" s="43" t="s">
        <v>269</v>
      </c>
      <c r="E390" s="43"/>
      <c r="F390" s="43"/>
      <c r="G390" s="38">
        <f>SUM(G391:G392)</f>
        <v>400</v>
      </c>
      <c r="H390" s="38">
        <f>SUM(H391:H392)</f>
        <v>400</v>
      </c>
    </row>
    <row r="391" spans="1:8" ht="15.75" customHeight="1">
      <c r="A391" s="72"/>
      <c r="B391" s="43"/>
      <c r="C391" s="43"/>
      <c r="D391" s="43"/>
      <c r="E391" s="74" t="s">
        <v>270</v>
      </c>
      <c r="F391" s="43"/>
      <c r="G391" s="38">
        <v>150</v>
      </c>
      <c r="H391" s="38">
        <v>150</v>
      </c>
    </row>
    <row r="392" spans="1:8" ht="15.75" customHeight="1">
      <c r="A392" s="72"/>
      <c r="B392" s="43"/>
      <c r="C392" s="43"/>
      <c r="D392" s="43"/>
      <c r="E392" s="74" t="s">
        <v>272</v>
      </c>
      <c r="F392" s="43"/>
      <c r="G392" s="38">
        <v>250</v>
      </c>
      <c r="H392" s="38">
        <v>250</v>
      </c>
    </row>
    <row r="393" spans="1:8" ht="15.75" customHeight="1">
      <c r="A393" s="72"/>
      <c r="B393" s="43"/>
      <c r="C393" s="43" t="s">
        <v>275</v>
      </c>
      <c r="D393" s="43" t="s">
        <v>276</v>
      </c>
      <c r="E393" s="43"/>
      <c r="F393" s="43"/>
      <c r="G393" s="38">
        <v>20</v>
      </c>
      <c r="H393" s="38">
        <v>20</v>
      </c>
    </row>
    <row r="394" spans="1:8" ht="15.75" customHeight="1">
      <c r="A394" s="72"/>
      <c r="B394" s="43"/>
      <c r="C394" s="43" t="s">
        <v>277</v>
      </c>
      <c r="D394" s="43" t="s">
        <v>278</v>
      </c>
      <c r="E394" s="43"/>
      <c r="F394" s="43"/>
      <c r="G394" s="38">
        <f>G395</f>
        <v>20</v>
      </c>
      <c r="H394" s="38">
        <f>H395</f>
        <v>20</v>
      </c>
    </row>
    <row r="395" spans="1:8" ht="15.75" customHeight="1">
      <c r="A395" s="72"/>
      <c r="B395" s="43"/>
      <c r="C395" s="43"/>
      <c r="D395" s="43"/>
      <c r="E395" s="74" t="s">
        <v>280</v>
      </c>
      <c r="F395" s="43"/>
      <c r="G395" s="38">
        <v>20</v>
      </c>
      <c r="H395" s="38">
        <v>20</v>
      </c>
    </row>
    <row r="396" spans="1:8" ht="15.75" customHeight="1">
      <c r="A396" s="78"/>
      <c r="B396" s="69" t="s">
        <v>290</v>
      </c>
      <c r="C396" s="79"/>
      <c r="D396" s="69" t="s">
        <v>291</v>
      </c>
      <c r="E396" s="79"/>
      <c r="F396" s="43"/>
      <c r="G396" s="42">
        <f>G397</f>
        <v>90</v>
      </c>
      <c r="H396" s="42">
        <f>H397</f>
        <v>90</v>
      </c>
    </row>
    <row r="397" spans="1:8" ht="15.75" customHeight="1">
      <c r="A397" s="72"/>
      <c r="B397" s="43"/>
      <c r="C397" s="43" t="s">
        <v>292</v>
      </c>
      <c r="D397" s="43" t="s">
        <v>293</v>
      </c>
      <c r="E397" s="43"/>
      <c r="F397" s="43"/>
      <c r="G397" s="38">
        <v>90</v>
      </c>
      <c r="H397" s="38">
        <v>90</v>
      </c>
    </row>
    <row r="398" spans="1:8" ht="15.75" customHeight="1">
      <c r="A398" s="72"/>
      <c r="B398" s="43"/>
      <c r="C398" s="43"/>
      <c r="D398" s="43"/>
      <c r="E398" s="43"/>
      <c r="F398" s="43"/>
      <c r="G398" s="38"/>
      <c r="H398" s="38"/>
    </row>
    <row r="399" spans="1:8" ht="15.75" customHeight="1">
      <c r="A399" s="10" t="s">
        <v>369</v>
      </c>
      <c r="B399" s="17"/>
      <c r="C399" s="17"/>
      <c r="D399" s="17"/>
      <c r="E399" s="17"/>
      <c r="F399" s="17"/>
      <c r="G399" s="36">
        <f>SUM(G400)</f>
        <v>1700</v>
      </c>
      <c r="H399" s="36">
        <f>SUM(H400)</f>
        <v>1700</v>
      </c>
    </row>
    <row r="400" spans="1:8" ht="15.75" customHeight="1">
      <c r="A400" s="32" t="s">
        <v>35</v>
      </c>
      <c r="B400" s="69"/>
      <c r="C400" s="69" t="s">
        <v>36</v>
      </c>
      <c r="D400" s="69"/>
      <c r="E400" s="69"/>
      <c r="F400" s="43"/>
      <c r="G400" s="42">
        <f>SUM(G401)</f>
        <v>1700</v>
      </c>
      <c r="H400" s="42">
        <f>SUM(H401)</f>
        <v>1700</v>
      </c>
    </row>
    <row r="401" spans="1:8" ht="15.75" customHeight="1">
      <c r="A401" s="72"/>
      <c r="B401" s="43"/>
      <c r="C401" s="43" t="s">
        <v>366</v>
      </c>
      <c r="D401" s="43" t="s">
        <v>303</v>
      </c>
      <c r="E401" s="43"/>
      <c r="F401" s="43"/>
      <c r="G401" s="38">
        <v>1700</v>
      </c>
      <c r="H401" s="38">
        <v>1700</v>
      </c>
    </row>
    <row r="402" spans="1:8" ht="15.75" customHeight="1">
      <c r="A402" s="72"/>
      <c r="B402" s="43"/>
      <c r="C402" s="43"/>
      <c r="D402" s="43"/>
      <c r="E402" s="43"/>
      <c r="F402" s="43"/>
      <c r="G402" s="38"/>
      <c r="H402" s="38"/>
    </row>
    <row r="403" spans="1:8" ht="15.75" customHeight="1">
      <c r="A403" s="10" t="s">
        <v>147</v>
      </c>
      <c r="B403" s="17"/>
      <c r="C403" s="17"/>
      <c r="D403" s="17"/>
      <c r="E403" s="17"/>
      <c r="F403" s="89">
        <v>5.5</v>
      </c>
      <c r="G403" s="36">
        <f>G404+G411+G417+G446</f>
        <v>26148</v>
      </c>
      <c r="H403" s="36">
        <f>H404+H411+H417+H446</f>
        <v>31876</v>
      </c>
    </row>
    <row r="404" spans="1:8" ht="15.75" customHeight="1">
      <c r="A404" s="32" t="s">
        <v>27</v>
      </c>
      <c r="B404" s="69"/>
      <c r="C404" s="69" t="s">
        <v>222</v>
      </c>
      <c r="D404" s="69"/>
      <c r="E404" s="69"/>
      <c r="F404" s="43"/>
      <c r="G404" s="42">
        <f>SUM(G405)</f>
        <v>6866</v>
      </c>
      <c r="H404" s="42">
        <f>SUM(H405)</f>
        <v>6383</v>
      </c>
    </row>
    <row r="405" spans="1:8" ht="15.75" customHeight="1">
      <c r="A405" s="72"/>
      <c r="B405" s="69" t="s">
        <v>223</v>
      </c>
      <c r="C405" s="69"/>
      <c r="D405" s="69" t="s">
        <v>224</v>
      </c>
      <c r="E405" s="69"/>
      <c r="F405" s="43"/>
      <c r="G405" s="42">
        <f>SUM(G406:G410)</f>
        <v>6866</v>
      </c>
      <c r="H405" s="42">
        <f>SUM(H406:H410)</f>
        <v>6383</v>
      </c>
    </row>
    <row r="406" spans="1:8" ht="15.75" customHeight="1">
      <c r="A406" s="29"/>
      <c r="B406" s="43"/>
      <c r="C406" s="43" t="s">
        <v>225</v>
      </c>
      <c r="D406" s="43" t="s">
        <v>226</v>
      </c>
      <c r="E406" s="43"/>
      <c r="F406" s="43"/>
      <c r="G406" s="38">
        <v>6566</v>
      </c>
      <c r="H406" s="38">
        <v>5561</v>
      </c>
    </row>
    <row r="407" spans="1:8" ht="15.75" customHeight="1">
      <c r="A407" s="29"/>
      <c r="B407" s="43"/>
      <c r="C407" s="43" t="s">
        <v>225</v>
      </c>
      <c r="D407" s="43" t="s">
        <v>228</v>
      </c>
      <c r="E407" s="43"/>
      <c r="F407" s="43"/>
      <c r="G407" s="38"/>
      <c r="H407" s="38">
        <v>61</v>
      </c>
    </row>
    <row r="408" spans="1:8" ht="15.75" customHeight="1">
      <c r="A408" s="29"/>
      <c r="B408" s="43"/>
      <c r="C408" s="43" t="s">
        <v>349</v>
      </c>
      <c r="D408" s="43" t="s">
        <v>350</v>
      </c>
      <c r="E408" s="43"/>
      <c r="F408" s="43"/>
      <c r="G408" s="38"/>
      <c r="H408" s="38">
        <v>260</v>
      </c>
    </row>
    <row r="409" spans="1:8" ht="15.75" customHeight="1">
      <c r="A409" s="72"/>
      <c r="B409" s="43"/>
      <c r="C409" s="43" t="s">
        <v>229</v>
      </c>
      <c r="D409" s="43" t="s">
        <v>230</v>
      </c>
      <c r="E409" s="43"/>
      <c r="F409" s="43"/>
      <c r="G409" s="38">
        <v>300</v>
      </c>
      <c r="H409" s="38">
        <v>300</v>
      </c>
    </row>
    <row r="410" spans="1:8" ht="15.75" customHeight="1">
      <c r="A410" s="72"/>
      <c r="B410" s="43"/>
      <c r="C410" s="72" t="s">
        <v>332</v>
      </c>
      <c r="D410" s="43" t="s">
        <v>224</v>
      </c>
      <c r="E410" s="43"/>
      <c r="F410" s="43"/>
      <c r="G410" s="38">
        <v>0</v>
      </c>
      <c r="H410" s="38">
        <v>201</v>
      </c>
    </row>
    <row r="411" spans="1:8" ht="15.75" customHeight="1">
      <c r="A411" s="32" t="s">
        <v>29</v>
      </c>
      <c r="B411" s="69"/>
      <c r="C411" s="69" t="s">
        <v>240</v>
      </c>
      <c r="D411" s="76"/>
      <c r="E411" s="76"/>
      <c r="F411" s="43"/>
      <c r="G411" s="42">
        <f>SUM(G412:G415)</f>
        <v>1882</v>
      </c>
      <c r="H411" s="42">
        <f>SUM(H412:H415)</f>
        <v>1808</v>
      </c>
    </row>
    <row r="412" spans="1:8" ht="15.75" customHeight="1">
      <c r="A412" s="72"/>
      <c r="B412" s="43"/>
      <c r="C412" s="43"/>
      <c r="D412" s="74" t="s">
        <v>241</v>
      </c>
      <c r="E412" s="43"/>
      <c r="F412" s="43"/>
      <c r="G412" s="38">
        <v>1772</v>
      </c>
      <c r="H412" s="38">
        <v>1614</v>
      </c>
    </row>
    <row r="413" spans="1:8" ht="15.75" customHeight="1">
      <c r="A413" s="72"/>
      <c r="B413" s="43"/>
      <c r="C413" s="43"/>
      <c r="D413" s="74" t="s">
        <v>355</v>
      </c>
      <c r="E413" s="43"/>
      <c r="F413" s="43"/>
      <c r="G413" s="38">
        <v>0</v>
      </c>
      <c r="H413" s="38">
        <v>84</v>
      </c>
    </row>
    <row r="414" spans="1:8" ht="15.75" customHeight="1">
      <c r="A414" s="72"/>
      <c r="B414" s="43"/>
      <c r="C414" s="43"/>
      <c r="D414" s="74" t="s">
        <v>243</v>
      </c>
      <c r="E414" s="43"/>
      <c r="F414" s="43"/>
      <c r="G414" s="38">
        <v>52</v>
      </c>
      <c r="H414" s="38">
        <v>52</v>
      </c>
    </row>
    <row r="415" spans="1:8" ht="15.75" customHeight="1">
      <c r="A415" s="72"/>
      <c r="B415" s="43"/>
      <c r="C415" s="43"/>
      <c r="D415" s="74" t="s">
        <v>244</v>
      </c>
      <c r="E415" s="43"/>
      <c r="F415" s="43"/>
      <c r="G415" s="38">
        <v>58</v>
      </c>
      <c r="H415" s="38">
        <v>58</v>
      </c>
    </row>
    <row r="416" spans="1:8" ht="15.75" customHeight="1">
      <c r="A416" s="72"/>
      <c r="B416" s="43"/>
      <c r="C416" s="43"/>
      <c r="D416" s="43"/>
      <c r="E416" s="43"/>
      <c r="F416" s="43"/>
      <c r="G416" s="38"/>
      <c r="H416" s="38"/>
    </row>
    <row r="417" spans="1:8" ht="15.75" customHeight="1">
      <c r="A417" s="32" t="s">
        <v>31</v>
      </c>
      <c r="B417" s="69"/>
      <c r="C417" s="69" t="s">
        <v>32</v>
      </c>
      <c r="D417" s="69"/>
      <c r="E417" s="69"/>
      <c r="F417" s="43"/>
      <c r="G417" s="42">
        <f>G418+G427+G433+G442</f>
        <v>14400</v>
      </c>
      <c r="H417" s="42">
        <f>H418+H427+H433+H442</f>
        <v>17246</v>
      </c>
    </row>
    <row r="418" spans="1:8" ht="15.75" customHeight="1">
      <c r="A418" s="78"/>
      <c r="B418" s="69" t="s">
        <v>245</v>
      </c>
      <c r="C418" s="74"/>
      <c r="D418" s="69" t="s">
        <v>246</v>
      </c>
      <c r="E418" s="78"/>
      <c r="F418" s="43"/>
      <c r="G418" s="42">
        <f>G419+G422</f>
        <v>2830</v>
      </c>
      <c r="H418" s="42">
        <f>H419+H422</f>
        <v>2039</v>
      </c>
    </row>
    <row r="419" spans="1:8" ht="15.75" customHeight="1">
      <c r="A419" s="72"/>
      <c r="B419" s="43"/>
      <c r="C419" s="43" t="s">
        <v>247</v>
      </c>
      <c r="D419" s="43" t="s">
        <v>248</v>
      </c>
      <c r="E419" s="78"/>
      <c r="F419" s="43"/>
      <c r="G419" s="38">
        <f>SUM(G420:G421)</f>
        <v>550</v>
      </c>
      <c r="H419" s="38">
        <f>SUM(H420:H421)</f>
        <v>72</v>
      </c>
    </row>
    <row r="420" spans="1:8" ht="15.75" customHeight="1">
      <c r="A420" s="72"/>
      <c r="B420" s="43"/>
      <c r="C420" s="43"/>
      <c r="D420" s="43"/>
      <c r="E420" s="78" t="s">
        <v>356</v>
      </c>
      <c r="F420" s="43"/>
      <c r="G420" s="38">
        <v>50</v>
      </c>
      <c r="H420" s="38">
        <v>70</v>
      </c>
    </row>
    <row r="421" spans="1:8" ht="15.75" customHeight="1">
      <c r="A421" s="72"/>
      <c r="B421" s="43"/>
      <c r="C421" s="43"/>
      <c r="D421" s="43"/>
      <c r="E421" s="78" t="s">
        <v>251</v>
      </c>
      <c r="F421" s="43"/>
      <c r="G421" s="38">
        <v>500</v>
      </c>
      <c r="H421" s="38">
        <v>2</v>
      </c>
    </row>
    <row r="422" spans="1:8" ht="15.75" customHeight="1">
      <c r="A422" s="72"/>
      <c r="B422" s="43"/>
      <c r="C422" s="43" t="s">
        <v>252</v>
      </c>
      <c r="D422" s="43" t="s">
        <v>253</v>
      </c>
      <c r="E422" s="43"/>
      <c r="F422" s="43"/>
      <c r="G422" s="38">
        <f>SUM(G423:G426)</f>
        <v>2280</v>
      </c>
      <c r="H422" s="38">
        <f>SUM(H423:H426)</f>
        <v>1967</v>
      </c>
    </row>
    <row r="423" spans="1:8" ht="15.75" customHeight="1">
      <c r="A423" s="32"/>
      <c r="B423" s="69"/>
      <c r="C423" s="69"/>
      <c r="D423" s="69"/>
      <c r="E423" s="74" t="s">
        <v>254</v>
      </c>
      <c r="F423" s="43"/>
      <c r="G423" s="38">
        <v>80</v>
      </c>
      <c r="H423" s="38">
        <v>60</v>
      </c>
    </row>
    <row r="424" spans="1:8" ht="15.75" customHeight="1">
      <c r="A424" s="32"/>
      <c r="B424" s="69"/>
      <c r="C424" s="69"/>
      <c r="D424" s="69"/>
      <c r="E424" s="74" t="s">
        <v>320</v>
      </c>
      <c r="F424" s="43"/>
      <c r="G424" s="38">
        <v>300</v>
      </c>
      <c r="H424" s="38">
        <v>300</v>
      </c>
    </row>
    <row r="425" spans="1:8" ht="15.75" customHeight="1">
      <c r="A425" s="32"/>
      <c r="B425" s="69"/>
      <c r="C425" s="69"/>
      <c r="D425" s="69"/>
      <c r="E425" s="74" t="s">
        <v>357</v>
      </c>
      <c r="F425" s="43"/>
      <c r="G425" s="38">
        <v>100</v>
      </c>
      <c r="H425" s="38">
        <v>100</v>
      </c>
    </row>
    <row r="426" spans="1:8" ht="15.75" customHeight="1">
      <c r="A426" s="32"/>
      <c r="B426" s="69"/>
      <c r="C426" s="69"/>
      <c r="D426" s="69"/>
      <c r="E426" s="74" t="s">
        <v>255</v>
      </c>
      <c r="F426" s="43"/>
      <c r="G426" s="38">
        <v>1800</v>
      </c>
      <c r="H426" s="38">
        <v>1507</v>
      </c>
    </row>
    <row r="427" spans="1:8" ht="15.75" customHeight="1">
      <c r="A427" s="78"/>
      <c r="B427" s="69" t="s">
        <v>256</v>
      </c>
      <c r="C427" s="74"/>
      <c r="D427" s="69" t="s">
        <v>257</v>
      </c>
      <c r="E427" s="74"/>
      <c r="F427" s="43"/>
      <c r="G427" s="42">
        <f>G428+G431</f>
        <v>270</v>
      </c>
      <c r="H427" s="42">
        <f>H428+H431</f>
        <v>282</v>
      </c>
    </row>
    <row r="428" spans="1:8" ht="15.75" customHeight="1">
      <c r="A428" s="72"/>
      <c r="B428" s="43"/>
      <c r="C428" s="43" t="s">
        <v>258</v>
      </c>
      <c r="D428" s="43" t="s">
        <v>259</v>
      </c>
      <c r="E428" s="43"/>
      <c r="F428" s="43"/>
      <c r="G428" s="38">
        <f>SUM(G429:G430)</f>
        <v>120</v>
      </c>
      <c r="H428" s="38">
        <f>SUM(H429:H430)</f>
        <v>132</v>
      </c>
    </row>
    <row r="429" spans="1:8" ht="15.75" customHeight="1">
      <c r="A429" s="72"/>
      <c r="B429" s="43"/>
      <c r="C429" s="43"/>
      <c r="D429" s="43"/>
      <c r="E429" s="74" t="s">
        <v>260</v>
      </c>
      <c r="F429" s="43"/>
      <c r="G429" s="38">
        <v>100</v>
      </c>
      <c r="H429" s="38">
        <v>112</v>
      </c>
    </row>
    <row r="430" spans="1:8" ht="15.75" customHeight="1">
      <c r="A430" s="72"/>
      <c r="B430" s="43"/>
      <c r="C430" s="43"/>
      <c r="D430" s="43"/>
      <c r="E430" s="74" t="s">
        <v>261</v>
      </c>
      <c r="F430" s="43"/>
      <c r="G430" s="38">
        <v>20</v>
      </c>
      <c r="H430" s="38">
        <v>20</v>
      </c>
    </row>
    <row r="431" spans="1:8" ht="15.75" customHeight="1">
      <c r="A431" s="72"/>
      <c r="B431" s="43"/>
      <c r="C431" s="43" t="s">
        <v>263</v>
      </c>
      <c r="D431" s="43" t="s">
        <v>264</v>
      </c>
      <c r="E431" s="43"/>
      <c r="F431" s="43"/>
      <c r="G431" s="38">
        <f>SUM(G432)</f>
        <v>150</v>
      </c>
      <c r="H431" s="38">
        <f>SUM(H432)</f>
        <v>150</v>
      </c>
    </row>
    <row r="432" spans="1:8" ht="15.75" customHeight="1">
      <c r="A432" s="72"/>
      <c r="B432" s="43"/>
      <c r="C432" s="43"/>
      <c r="D432" s="43"/>
      <c r="E432" s="74" t="s">
        <v>265</v>
      </c>
      <c r="F432" s="43"/>
      <c r="G432" s="38">
        <v>150</v>
      </c>
      <c r="H432" s="38">
        <v>150</v>
      </c>
    </row>
    <row r="433" spans="1:8" ht="15.75" customHeight="1">
      <c r="A433" s="78"/>
      <c r="B433" s="69" t="s">
        <v>266</v>
      </c>
      <c r="C433" s="74"/>
      <c r="D433" s="69" t="s">
        <v>267</v>
      </c>
      <c r="E433" s="74"/>
      <c r="F433" s="43"/>
      <c r="G433" s="42">
        <f>G434+G438+G439+G437</f>
        <v>5800</v>
      </c>
      <c r="H433" s="42">
        <f>H434+H438+H439+H437</f>
        <v>6579</v>
      </c>
    </row>
    <row r="434" spans="1:8" ht="15.75" customHeight="1">
      <c r="A434" s="72"/>
      <c r="B434" s="43"/>
      <c r="C434" s="43" t="s">
        <v>268</v>
      </c>
      <c r="D434" s="43" t="s">
        <v>269</v>
      </c>
      <c r="E434" s="43"/>
      <c r="F434" s="43"/>
      <c r="G434" s="38">
        <f>SUM(G435:G436)</f>
        <v>2100</v>
      </c>
      <c r="H434" s="38">
        <f>SUM(H435:H436)</f>
        <v>2393</v>
      </c>
    </row>
    <row r="435" spans="1:8" ht="15.75" customHeight="1">
      <c r="A435" s="72"/>
      <c r="B435" s="43"/>
      <c r="C435" s="43"/>
      <c r="D435" s="43"/>
      <c r="E435" s="74" t="s">
        <v>270</v>
      </c>
      <c r="F435" s="43"/>
      <c r="G435" s="38">
        <v>400</v>
      </c>
      <c r="H435" s="38">
        <v>164</v>
      </c>
    </row>
    <row r="436" spans="1:8" ht="15.75" customHeight="1">
      <c r="A436" s="72"/>
      <c r="B436" s="43"/>
      <c r="C436" s="43"/>
      <c r="D436" s="43"/>
      <c r="E436" s="74" t="s">
        <v>272</v>
      </c>
      <c r="F436" s="43"/>
      <c r="G436" s="38">
        <v>1700</v>
      </c>
      <c r="H436" s="38">
        <v>2229</v>
      </c>
    </row>
    <row r="437" spans="1:8" ht="15.75" customHeight="1">
      <c r="A437" s="72"/>
      <c r="B437" s="43"/>
      <c r="C437" s="43" t="s">
        <v>273</v>
      </c>
      <c r="D437" s="43" t="s">
        <v>274</v>
      </c>
      <c r="E437" s="43"/>
      <c r="F437" s="43"/>
      <c r="G437" s="38"/>
      <c r="H437" s="38"/>
    </row>
    <row r="438" spans="1:8" ht="15.75" customHeight="1">
      <c r="A438" s="72"/>
      <c r="B438" s="43"/>
      <c r="C438" s="43" t="s">
        <v>275</v>
      </c>
      <c r="D438" s="43" t="s">
        <v>276</v>
      </c>
      <c r="E438" s="43"/>
      <c r="F438" s="43"/>
      <c r="G438" s="38">
        <v>500</v>
      </c>
      <c r="H438" s="38">
        <v>631</v>
      </c>
    </row>
    <row r="439" spans="1:8" ht="15.75" customHeight="1">
      <c r="A439" s="72"/>
      <c r="B439" s="43"/>
      <c r="C439" s="43" t="s">
        <v>277</v>
      </c>
      <c r="D439" s="43" t="s">
        <v>278</v>
      </c>
      <c r="E439" s="43"/>
      <c r="F439" s="43"/>
      <c r="G439" s="38">
        <f>SUM(G440:G441)</f>
        <v>3200</v>
      </c>
      <c r="H439" s="38">
        <f>SUM(H440:H441)</f>
        <v>3555</v>
      </c>
    </row>
    <row r="440" spans="1:8" ht="15.75" customHeight="1">
      <c r="A440" s="72"/>
      <c r="B440" s="43"/>
      <c r="C440" s="43"/>
      <c r="D440" s="43"/>
      <c r="E440" s="74" t="s">
        <v>321</v>
      </c>
      <c r="F440" s="43"/>
      <c r="G440" s="38">
        <v>600</v>
      </c>
      <c r="H440" s="38">
        <v>600</v>
      </c>
    </row>
    <row r="441" spans="1:8" ht="15.75" customHeight="1">
      <c r="A441" s="72"/>
      <c r="B441" s="43"/>
      <c r="C441" s="43"/>
      <c r="D441" s="43"/>
      <c r="E441" s="74" t="s">
        <v>280</v>
      </c>
      <c r="F441" s="43"/>
      <c r="G441" s="38">
        <v>2600</v>
      </c>
      <c r="H441" s="38">
        <v>2955</v>
      </c>
    </row>
    <row r="442" spans="1:8" ht="15.75" customHeight="1">
      <c r="A442" s="78"/>
      <c r="B442" s="69" t="s">
        <v>290</v>
      </c>
      <c r="C442" s="79"/>
      <c r="D442" s="69" t="s">
        <v>291</v>
      </c>
      <c r="E442" s="79"/>
      <c r="F442" s="43"/>
      <c r="G442" s="42">
        <f>SUM(G443:G444)</f>
        <v>5500</v>
      </c>
      <c r="H442" s="42">
        <f>SUM(H443:H444)</f>
        <v>8346</v>
      </c>
    </row>
    <row r="443" spans="1:8" ht="15.75" customHeight="1">
      <c r="A443" s="72"/>
      <c r="B443" s="43"/>
      <c r="C443" s="43" t="s">
        <v>292</v>
      </c>
      <c r="D443" s="43" t="s">
        <v>293</v>
      </c>
      <c r="E443" s="43"/>
      <c r="F443" s="43"/>
      <c r="G443" s="38">
        <v>2300</v>
      </c>
      <c r="H443" s="38">
        <v>2300</v>
      </c>
    </row>
    <row r="444" spans="1:8" ht="15.75" customHeight="1">
      <c r="A444" s="72"/>
      <c r="B444" s="43"/>
      <c r="C444" s="43" t="s">
        <v>325</v>
      </c>
      <c r="D444" s="43" t="s">
        <v>326</v>
      </c>
      <c r="E444" s="43"/>
      <c r="F444" s="43"/>
      <c r="G444" s="38">
        <v>3200</v>
      </c>
      <c r="H444" s="38">
        <v>6046</v>
      </c>
    </row>
    <row r="445" spans="1:8" ht="15.75" customHeight="1">
      <c r="A445" s="72"/>
      <c r="B445" s="43"/>
      <c r="C445" s="43"/>
      <c r="D445" s="43"/>
      <c r="E445" s="43"/>
      <c r="F445" s="43"/>
      <c r="G445" s="38"/>
      <c r="H445" s="38"/>
    </row>
    <row r="446" spans="1:8" ht="15.75" customHeight="1">
      <c r="A446" s="28" t="s">
        <v>40</v>
      </c>
      <c r="B446" s="29"/>
      <c r="C446" s="28" t="s">
        <v>41</v>
      </c>
      <c r="D446" s="29"/>
      <c r="E446" s="29"/>
      <c r="F446" s="43"/>
      <c r="G446" s="42">
        <f>SUM(G447:G448)</f>
        <v>3000</v>
      </c>
      <c r="H446" s="42">
        <f>SUM(H447:H448)</f>
        <v>6439</v>
      </c>
    </row>
    <row r="447" spans="1:8" ht="15.75" customHeight="1">
      <c r="A447" s="29"/>
      <c r="B447" s="29" t="s">
        <v>334</v>
      </c>
      <c r="C447" s="29"/>
      <c r="D447" s="29" t="s">
        <v>335</v>
      </c>
      <c r="E447" s="29"/>
      <c r="F447" s="43"/>
      <c r="G447" s="38">
        <v>2362</v>
      </c>
      <c r="H447" s="38">
        <v>5082</v>
      </c>
    </row>
    <row r="448" spans="1:8" ht="15.75" customHeight="1">
      <c r="A448" s="29"/>
      <c r="B448" s="29" t="s">
        <v>336</v>
      </c>
      <c r="C448" s="29"/>
      <c r="D448" s="29" t="s">
        <v>337</v>
      </c>
      <c r="E448" s="29"/>
      <c r="F448" s="43"/>
      <c r="G448" s="38">
        <v>638</v>
      </c>
      <c r="H448" s="38">
        <v>1357</v>
      </c>
    </row>
    <row r="449" spans="1:8" ht="15.75" customHeight="1">
      <c r="A449" s="72"/>
      <c r="B449" s="43"/>
      <c r="C449" s="43"/>
      <c r="D449" s="43"/>
      <c r="E449" s="43"/>
      <c r="F449" s="43"/>
      <c r="G449" s="38"/>
      <c r="H449" s="38"/>
    </row>
    <row r="450" spans="1:8" ht="15.75" customHeight="1">
      <c r="A450" s="10" t="s">
        <v>370</v>
      </c>
      <c r="B450" s="17"/>
      <c r="C450" s="17"/>
      <c r="D450" s="17"/>
      <c r="E450" s="17"/>
      <c r="F450" s="89"/>
      <c r="G450" s="36">
        <f>SUM(G451)</f>
        <v>420</v>
      </c>
      <c r="H450" s="36">
        <f>SUM(H451)</f>
        <v>510</v>
      </c>
    </row>
    <row r="451" spans="1:8" ht="15.75" customHeight="1">
      <c r="A451" s="32" t="s">
        <v>31</v>
      </c>
      <c r="B451" s="69"/>
      <c r="C451" s="69" t="s">
        <v>32</v>
      </c>
      <c r="D451" s="69"/>
      <c r="E451" s="69"/>
      <c r="F451" s="43"/>
      <c r="G451" s="42">
        <f>G452+G455</f>
        <v>420</v>
      </c>
      <c r="H451" s="42">
        <f>H452+H455</f>
        <v>510</v>
      </c>
    </row>
    <row r="452" spans="1:8" ht="15.75" customHeight="1">
      <c r="A452" s="78"/>
      <c r="B452" s="69" t="s">
        <v>245</v>
      </c>
      <c r="C452" s="79"/>
      <c r="D452" s="69" t="s">
        <v>246</v>
      </c>
      <c r="E452" s="80"/>
      <c r="F452" s="43"/>
      <c r="G452" s="42">
        <f>G453</f>
        <v>400</v>
      </c>
      <c r="H452" s="42">
        <f>H453</f>
        <v>486</v>
      </c>
    </row>
    <row r="453" spans="1:8" ht="15.75" customHeight="1">
      <c r="A453" s="72"/>
      <c r="B453" s="43"/>
      <c r="C453" s="43" t="s">
        <v>247</v>
      </c>
      <c r="D453" s="43" t="s">
        <v>248</v>
      </c>
      <c r="E453" s="78"/>
      <c r="F453" s="43"/>
      <c r="G453" s="38">
        <f>G454</f>
        <v>400</v>
      </c>
      <c r="H453" s="38">
        <f>H454</f>
        <v>486</v>
      </c>
    </row>
    <row r="454" spans="1:8" ht="15.75" customHeight="1">
      <c r="A454" s="72"/>
      <c r="B454" s="43"/>
      <c r="C454" s="43"/>
      <c r="D454" s="43"/>
      <c r="E454" s="78" t="s">
        <v>249</v>
      </c>
      <c r="F454" s="43"/>
      <c r="G454" s="38">
        <v>400</v>
      </c>
      <c r="H454" s="38">
        <v>486</v>
      </c>
    </row>
    <row r="455" spans="1:8" ht="15.75" customHeight="1">
      <c r="A455" s="78"/>
      <c r="B455" s="69" t="s">
        <v>290</v>
      </c>
      <c r="C455" s="79"/>
      <c r="D455" s="69" t="s">
        <v>291</v>
      </c>
      <c r="E455" s="79"/>
      <c r="F455" s="43"/>
      <c r="G455" s="42">
        <f>G456</f>
        <v>20</v>
      </c>
      <c r="H455" s="42">
        <f>H456</f>
        <v>24</v>
      </c>
    </row>
    <row r="456" spans="1:8" ht="15.75" customHeight="1">
      <c r="A456" s="72"/>
      <c r="B456" s="43"/>
      <c r="C456" s="43" t="s">
        <v>292</v>
      </c>
      <c r="D456" s="43" t="s">
        <v>293</v>
      </c>
      <c r="E456" s="43"/>
      <c r="F456" s="43"/>
      <c r="G456" s="38">
        <v>20</v>
      </c>
      <c r="H456" s="38">
        <v>24</v>
      </c>
    </row>
    <row r="457" spans="1:8" ht="15.75" customHeight="1">
      <c r="A457" s="72"/>
      <c r="B457" s="43"/>
      <c r="C457" s="43"/>
      <c r="D457" s="43"/>
      <c r="E457" s="43"/>
      <c r="F457" s="43"/>
      <c r="G457" s="38"/>
      <c r="H457" s="38"/>
    </row>
    <row r="458" spans="1:8" ht="15.75" customHeight="1">
      <c r="A458" s="10" t="s">
        <v>151</v>
      </c>
      <c r="B458" s="17"/>
      <c r="C458" s="17"/>
      <c r="D458" s="17"/>
      <c r="E458" s="17"/>
      <c r="F458" s="89">
        <v>1</v>
      </c>
      <c r="G458" s="36">
        <f>G459+G465+G470</f>
        <v>4180</v>
      </c>
      <c r="H458" s="36">
        <f>H459+H465+H470</f>
        <v>4487</v>
      </c>
    </row>
    <row r="459" spans="1:8" ht="15.75" customHeight="1">
      <c r="A459" s="32" t="s">
        <v>27</v>
      </c>
      <c r="B459" s="69"/>
      <c r="C459" s="69" t="s">
        <v>222</v>
      </c>
      <c r="D459" s="69"/>
      <c r="E459" s="69"/>
      <c r="F459" s="43"/>
      <c r="G459" s="42">
        <f>SUM(G460)</f>
        <v>1626</v>
      </c>
      <c r="H459" s="42">
        <f>SUM(H460)</f>
        <v>1869</v>
      </c>
    </row>
    <row r="460" spans="1:8" ht="15.75" customHeight="1">
      <c r="A460" s="72"/>
      <c r="B460" s="69" t="s">
        <v>223</v>
      </c>
      <c r="C460" s="69"/>
      <c r="D460" s="69" t="s">
        <v>224</v>
      </c>
      <c r="E460" s="69"/>
      <c r="F460" s="43"/>
      <c r="G460" s="42">
        <f>SUM(G461:G464)</f>
        <v>1626</v>
      </c>
      <c r="H460" s="42">
        <f>SUM(H461:H464)</f>
        <v>1869</v>
      </c>
    </row>
    <row r="461" spans="1:8" ht="15.75" customHeight="1">
      <c r="A461" s="29"/>
      <c r="B461" s="43"/>
      <c r="C461" s="43" t="s">
        <v>225</v>
      </c>
      <c r="D461" s="43" t="s">
        <v>226</v>
      </c>
      <c r="E461" s="43"/>
      <c r="F461" s="43"/>
      <c r="G461" s="38">
        <v>1476</v>
      </c>
      <c r="H461" s="38">
        <v>1488</v>
      </c>
    </row>
    <row r="462" spans="1:8" ht="15.75" customHeight="1">
      <c r="A462" s="29"/>
      <c r="B462" s="43"/>
      <c r="C462" s="43" t="s">
        <v>227</v>
      </c>
      <c r="D462" s="43" t="s">
        <v>228</v>
      </c>
      <c r="E462" s="43"/>
      <c r="F462" s="43"/>
      <c r="G462" s="38"/>
      <c r="H462" s="38">
        <v>62</v>
      </c>
    </row>
    <row r="463" spans="1:8" ht="15.75" customHeight="1">
      <c r="A463" s="72"/>
      <c r="B463" s="43"/>
      <c r="C463" s="43" t="s">
        <v>229</v>
      </c>
      <c r="D463" s="43" t="s">
        <v>230</v>
      </c>
      <c r="E463" s="43"/>
      <c r="F463" s="43"/>
      <c r="G463" s="38">
        <v>150</v>
      </c>
      <c r="H463" s="38">
        <v>150</v>
      </c>
    </row>
    <row r="464" spans="1:8" ht="15.75" customHeight="1">
      <c r="A464" s="72"/>
      <c r="B464" s="43"/>
      <c r="C464" s="72" t="s">
        <v>332</v>
      </c>
      <c r="D464" s="43" t="s">
        <v>224</v>
      </c>
      <c r="E464" s="43"/>
      <c r="F464" s="43"/>
      <c r="G464" s="38">
        <v>0</v>
      </c>
      <c r="H464" s="38">
        <v>169</v>
      </c>
    </row>
    <row r="465" spans="1:8" ht="15.75" customHeight="1">
      <c r="A465" s="32" t="s">
        <v>29</v>
      </c>
      <c r="B465" s="69"/>
      <c r="C465" s="69" t="s">
        <v>240</v>
      </c>
      <c r="D465" s="76"/>
      <c r="E465" s="76"/>
      <c r="F465" s="43"/>
      <c r="G465" s="42">
        <f>SUM(G466:G468)</f>
        <v>454</v>
      </c>
      <c r="H465" s="42">
        <f>SUM(H466:H468)</f>
        <v>518</v>
      </c>
    </row>
    <row r="466" spans="1:8" ht="15.75" customHeight="1">
      <c r="A466" s="72"/>
      <c r="B466" s="43"/>
      <c r="C466" s="43"/>
      <c r="D466" s="74" t="s">
        <v>241</v>
      </c>
      <c r="E466" s="43"/>
      <c r="F466" s="43"/>
      <c r="G466" s="38">
        <v>399</v>
      </c>
      <c r="H466" s="38">
        <v>463</v>
      </c>
    </row>
    <row r="467" spans="1:8" ht="15.75" customHeight="1">
      <c r="A467" s="72"/>
      <c r="B467" s="43"/>
      <c r="C467" s="43"/>
      <c r="D467" s="74" t="s">
        <v>243</v>
      </c>
      <c r="E467" s="43"/>
      <c r="F467" s="43"/>
      <c r="G467" s="38">
        <v>26</v>
      </c>
      <c r="H467" s="38">
        <v>26</v>
      </c>
    </row>
    <row r="468" spans="1:8" ht="15.75" customHeight="1">
      <c r="A468" s="72"/>
      <c r="B468" s="43"/>
      <c r="C468" s="43"/>
      <c r="D468" s="74" t="s">
        <v>244</v>
      </c>
      <c r="E468" s="43"/>
      <c r="F468" s="43"/>
      <c r="G468" s="38">
        <v>29</v>
      </c>
      <c r="H468" s="38">
        <v>29</v>
      </c>
    </row>
    <row r="469" spans="1:8" ht="15.75" customHeight="1">
      <c r="A469" s="72"/>
      <c r="B469" s="43"/>
      <c r="C469" s="43"/>
      <c r="D469" s="43"/>
      <c r="E469" s="43"/>
      <c r="F469" s="43"/>
      <c r="G469" s="38"/>
      <c r="H469" s="38"/>
    </row>
    <row r="470" spans="1:8" ht="15.75" customHeight="1">
      <c r="A470" s="32" t="s">
        <v>31</v>
      </c>
      <c r="B470" s="69"/>
      <c r="C470" s="69" t="s">
        <v>32</v>
      </c>
      <c r="D470" s="69"/>
      <c r="E470" s="69"/>
      <c r="F470" s="43"/>
      <c r="G470" s="42">
        <f>G471+G478+G484+G492</f>
        <v>2100</v>
      </c>
      <c r="H470" s="42">
        <f>H471+H478+H484+H492</f>
        <v>2100</v>
      </c>
    </row>
    <row r="471" spans="1:8" ht="15.75" customHeight="1">
      <c r="A471" s="78"/>
      <c r="B471" s="69" t="s">
        <v>245</v>
      </c>
      <c r="C471" s="79"/>
      <c r="D471" s="69" t="s">
        <v>246</v>
      </c>
      <c r="E471" s="80"/>
      <c r="F471" s="43"/>
      <c r="G471" s="42">
        <f>G472+G475</f>
        <v>220</v>
      </c>
      <c r="H471" s="42">
        <f>H472+H475</f>
        <v>220</v>
      </c>
    </row>
    <row r="472" spans="1:8" ht="15.75" customHeight="1">
      <c r="A472" s="72"/>
      <c r="B472" s="43"/>
      <c r="C472" s="43" t="s">
        <v>247</v>
      </c>
      <c r="D472" s="43" t="s">
        <v>248</v>
      </c>
      <c r="E472" s="78"/>
      <c r="F472" s="43"/>
      <c r="G472" s="38">
        <f>SUM(G473:G474)</f>
        <v>100</v>
      </c>
      <c r="H472" s="38">
        <f>SUM(H473:H474)</f>
        <v>100</v>
      </c>
    </row>
    <row r="473" spans="1:8" ht="15.75" customHeight="1">
      <c r="A473" s="72"/>
      <c r="B473" s="43"/>
      <c r="C473" s="43"/>
      <c r="D473" s="43"/>
      <c r="E473" s="78" t="s">
        <v>250</v>
      </c>
      <c r="F473" s="43"/>
      <c r="G473" s="38">
        <v>50</v>
      </c>
      <c r="H473" s="38">
        <v>50</v>
      </c>
    </row>
    <row r="474" spans="1:8" ht="15.75" customHeight="1">
      <c r="A474" s="72"/>
      <c r="B474" s="43"/>
      <c r="C474" s="43"/>
      <c r="D474" s="43"/>
      <c r="E474" s="78" t="s">
        <v>251</v>
      </c>
      <c r="F474" s="43"/>
      <c r="G474" s="38">
        <v>50</v>
      </c>
      <c r="H474" s="38">
        <v>50</v>
      </c>
    </row>
    <row r="475" spans="1:8" ht="15.75" customHeight="1">
      <c r="A475" s="72"/>
      <c r="B475" s="43"/>
      <c r="C475" s="43" t="s">
        <v>252</v>
      </c>
      <c r="D475" s="43" t="s">
        <v>253</v>
      </c>
      <c r="E475" s="43"/>
      <c r="F475" s="43"/>
      <c r="G475" s="38">
        <f>SUM(G476:G477)</f>
        <v>120</v>
      </c>
      <c r="H475" s="38">
        <f>SUM(H476:H477)</f>
        <v>120</v>
      </c>
    </row>
    <row r="476" spans="1:8" ht="15.75" customHeight="1">
      <c r="A476" s="32"/>
      <c r="B476" s="69"/>
      <c r="C476" s="69"/>
      <c r="D476" s="69"/>
      <c r="E476" s="74" t="s">
        <v>254</v>
      </c>
      <c r="F476" s="43"/>
      <c r="G476" s="38">
        <v>30</v>
      </c>
      <c r="H476" s="38">
        <v>30</v>
      </c>
    </row>
    <row r="477" spans="1:8" ht="15.75" customHeight="1">
      <c r="A477" s="32"/>
      <c r="B477" s="69"/>
      <c r="C477" s="69"/>
      <c r="D477" s="69"/>
      <c r="E477" s="74" t="s">
        <v>255</v>
      </c>
      <c r="F477" s="43"/>
      <c r="G477" s="38">
        <v>90</v>
      </c>
      <c r="H477" s="38">
        <v>90</v>
      </c>
    </row>
    <row r="478" spans="1:8" ht="15.75" customHeight="1">
      <c r="A478" s="78"/>
      <c r="B478" s="69" t="s">
        <v>256</v>
      </c>
      <c r="C478" s="79"/>
      <c r="D478" s="69" t="s">
        <v>257</v>
      </c>
      <c r="E478" s="79"/>
      <c r="F478" s="43"/>
      <c r="G478" s="42">
        <f>G479+G482</f>
        <v>380</v>
      </c>
      <c r="H478" s="42">
        <f>H479+H482</f>
        <v>380</v>
      </c>
    </row>
    <row r="479" spans="1:8" ht="15.75" customHeight="1">
      <c r="A479" s="72"/>
      <c r="B479" s="43"/>
      <c r="C479" s="43" t="s">
        <v>258</v>
      </c>
      <c r="D479" s="43" t="s">
        <v>259</v>
      </c>
      <c r="E479" s="43"/>
      <c r="F479" s="43"/>
      <c r="G479" s="38">
        <f>SUM(G480:G481)</f>
        <v>200</v>
      </c>
      <c r="H479" s="38">
        <f>SUM(H480:H481)</f>
        <v>200</v>
      </c>
    </row>
    <row r="480" spans="1:8" ht="15.75" customHeight="1">
      <c r="A480" s="72"/>
      <c r="B480" s="43"/>
      <c r="C480" s="43"/>
      <c r="D480" s="43"/>
      <c r="E480" s="74" t="s">
        <v>260</v>
      </c>
      <c r="F480" s="43"/>
      <c r="G480" s="38">
        <v>100</v>
      </c>
      <c r="H480" s="38">
        <v>100</v>
      </c>
    </row>
    <row r="481" spans="1:8" ht="15.75" customHeight="1">
      <c r="A481" s="72"/>
      <c r="B481" s="43"/>
      <c r="C481" s="43"/>
      <c r="D481" s="43"/>
      <c r="E481" s="74" t="s">
        <v>261</v>
      </c>
      <c r="F481" s="43"/>
      <c r="G481" s="38">
        <v>100</v>
      </c>
      <c r="H481" s="38">
        <v>100</v>
      </c>
    </row>
    <row r="482" spans="1:8" ht="15.75" customHeight="1">
      <c r="A482" s="72"/>
      <c r="B482" s="43"/>
      <c r="C482" s="43" t="s">
        <v>263</v>
      </c>
      <c r="D482" s="43" t="s">
        <v>264</v>
      </c>
      <c r="E482" s="43"/>
      <c r="F482" s="43"/>
      <c r="G482" s="38">
        <f>SUM(G483)</f>
        <v>180</v>
      </c>
      <c r="H482" s="38">
        <f>SUM(H483)</f>
        <v>180</v>
      </c>
    </row>
    <row r="483" spans="1:8" ht="15.75" customHeight="1">
      <c r="A483" s="72"/>
      <c r="B483" s="43"/>
      <c r="C483" s="43"/>
      <c r="D483" s="43"/>
      <c r="E483" s="74" t="s">
        <v>265</v>
      </c>
      <c r="F483" s="43"/>
      <c r="G483" s="38">
        <v>180</v>
      </c>
      <c r="H483" s="38">
        <v>180</v>
      </c>
    </row>
    <row r="484" spans="1:8" ht="15.75" customHeight="1">
      <c r="A484" s="78"/>
      <c r="B484" s="69" t="s">
        <v>266</v>
      </c>
      <c r="C484" s="79"/>
      <c r="D484" s="69" t="s">
        <v>267</v>
      </c>
      <c r="E484" s="79"/>
      <c r="F484" s="43"/>
      <c r="G484" s="42">
        <f>G485+G489+G490</f>
        <v>1120</v>
      </c>
      <c r="H484" s="42">
        <f>H485+H489+H490</f>
        <v>1120</v>
      </c>
    </row>
    <row r="485" spans="1:8" ht="15.75" customHeight="1">
      <c r="A485" s="72"/>
      <c r="B485" s="43"/>
      <c r="C485" s="43" t="s">
        <v>268</v>
      </c>
      <c r="D485" s="43" t="s">
        <v>269</v>
      </c>
      <c r="E485" s="43"/>
      <c r="F485" s="43"/>
      <c r="G485" s="38">
        <f>SUM(G486:G488)</f>
        <v>820</v>
      </c>
      <c r="H485" s="38">
        <f>SUM(H486:H488)</f>
        <v>891</v>
      </c>
    </row>
    <row r="486" spans="1:8" ht="15.75" customHeight="1">
      <c r="A486" s="72"/>
      <c r="B486" s="43"/>
      <c r="C486" s="43"/>
      <c r="D486" s="43"/>
      <c r="E486" s="74" t="s">
        <v>270</v>
      </c>
      <c r="F486" s="43"/>
      <c r="G486" s="38">
        <v>400</v>
      </c>
      <c r="H486" s="38">
        <v>400</v>
      </c>
    </row>
    <row r="487" spans="1:8" ht="15.75" customHeight="1">
      <c r="A487" s="72"/>
      <c r="B487" s="43"/>
      <c r="C487" s="43"/>
      <c r="D487" s="43"/>
      <c r="E487" s="74" t="s">
        <v>271</v>
      </c>
      <c r="F487" s="43"/>
      <c r="G487" s="38">
        <v>350</v>
      </c>
      <c r="H487" s="38">
        <v>385</v>
      </c>
    </row>
    <row r="488" spans="1:8" ht="15.75" customHeight="1">
      <c r="A488" s="72"/>
      <c r="B488" s="43"/>
      <c r="C488" s="43"/>
      <c r="D488" s="43"/>
      <c r="E488" s="74" t="s">
        <v>272</v>
      </c>
      <c r="F488" s="43"/>
      <c r="G488" s="38">
        <v>70</v>
      </c>
      <c r="H488" s="38">
        <v>106</v>
      </c>
    </row>
    <row r="489" spans="1:8" ht="15.75" customHeight="1">
      <c r="A489" s="72"/>
      <c r="B489" s="43"/>
      <c r="C489" s="43" t="s">
        <v>275</v>
      </c>
      <c r="D489" s="43" t="s">
        <v>276</v>
      </c>
      <c r="E489" s="43"/>
      <c r="F489" s="43"/>
      <c r="G489" s="38">
        <v>100</v>
      </c>
      <c r="H489" s="38">
        <v>29</v>
      </c>
    </row>
    <row r="490" spans="1:8" ht="15.75" customHeight="1">
      <c r="A490" s="72"/>
      <c r="B490" s="43"/>
      <c r="C490" s="43" t="s">
        <v>277</v>
      </c>
      <c r="D490" s="43" t="s">
        <v>278</v>
      </c>
      <c r="E490" s="43"/>
      <c r="F490" s="43"/>
      <c r="G490" s="38">
        <f>SUM(G491)</f>
        <v>200</v>
      </c>
      <c r="H490" s="38">
        <f>SUM(H491)</f>
        <v>200</v>
      </c>
    </row>
    <row r="491" spans="1:8" ht="15.75" customHeight="1">
      <c r="A491" s="72"/>
      <c r="B491" s="43"/>
      <c r="C491" s="43"/>
      <c r="D491" s="43"/>
      <c r="E491" s="74" t="s">
        <v>280</v>
      </c>
      <c r="F491" s="43"/>
      <c r="G491" s="38">
        <v>200</v>
      </c>
      <c r="H491" s="38">
        <v>200</v>
      </c>
    </row>
    <row r="492" spans="1:8" ht="15.75" customHeight="1">
      <c r="A492" s="78"/>
      <c r="B492" s="69" t="s">
        <v>290</v>
      </c>
      <c r="C492" s="79"/>
      <c r="D492" s="69" t="s">
        <v>291</v>
      </c>
      <c r="E492" s="79"/>
      <c r="F492" s="43"/>
      <c r="G492" s="42">
        <f>SUM(G493)</f>
        <v>380</v>
      </c>
      <c r="H492" s="42">
        <f>SUM(H493)</f>
        <v>380</v>
      </c>
    </row>
    <row r="493" spans="1:8" ht="15.75" customHeight="1">
      <c r="A493" s="72"/>
      <c r="B493" s="43"/>
      <c r="C493" s="43" t="s">
        <v>292</v>
      </c>
      <c r="D493" s="43" t="s">
        <v>293</v>
      </c>
      <c r="E493" s="43"/>
      <c r="F493" s="43"/>
      <c r="G493" s="38">
        <v>380</v>
      </c>
      <c r="H493" s="38">
        <v>380</v>
      </c>
    </row>
    <row r="494" spans="1:8" ht="15.75" customHeight="1">
      <c r="A494" s="72"/>
      <c r="B494" s="43"/>
      <c r="C494" s="43"/>
      <c r="D494" s="43"/>
      <c r="E494" s="43"/>
      <c r="F494" s="43"/>
      <c r="G494" s="38"/>
      <c r="H494" s="38"/>
    </row>
    <row r="495" spans="1:8" ht="15.75" customHeight="1">
      <c r="A495" s="10" t="s">
        <v>215</v>
      </c>
      <c r="B495" s="17"/>
      <c r="C495" s="17"/>
      <c r="D495" s="17"/>
      <c r="E495" s="17"/>
      <c r="F495" s="89">
        <v>4.5</v>
      </c>
      <c r="G495" s="36">
        <f>G496+G505+G511+G545</f>
        <v>19051</v>
      </c>
      <c r="H495" s="36">
        <f>H496+H505+H511+H545</f>
        <v>19270</v>
      </c>
    </row>
    <row r="496" spans="1:8" ht="15.75" customHeight="1">
      <c r="A496" s="32" t="s">
        <v>27</v>
      </c>
      <c r="B496" s="69"/>
      <c r="C496" s="69" t="s">
        <v>222</v>
      </c>
      <c r="D496" s="69"/>
      <c r="E496" s="69"/>
      <c r="F496" s="43"/>
      <c r="G496" s="42">
        <f>G497+G502</f>
        <v>6941</v>
      </c>
      <c r="H496" s="42">
        <f>H497+H502</f>
        <v>5579</v>
      </c>
    </row>
    <row r="497" spans="1:8" ht="15.75" customHeight="1">
      <c r="A497" s="72"/>
      <c r="B497" s="69" t="s">
        <v>223</v>
      </c>
      <c r="C497" s="69"/>
      <c r="D497" s="69" t="s">
        <v>224</v>
      </c>
      <c r="E497" s="69"/>
      <c r="F497" s="43"/>
      <c r="G497" s="42">
        <f>SUM(G498:G501)</f>
        <v>6741</v>
      </c>
      <c r="H497" s="42">
        <f>SUM(H498:H501)</f>
        <v>5379</v>
      </c>
    </row>
    <row r="498" spans="1:8" ht="15.75" customHeight="1">
      <c r="A498" s="29"/>
      <c r="B498" s="43"/>
      <c r="C498" s="43" t="s">
        <v>225</v>
      </c>
      <c r="D498" s="43" t="s">
        <v>226</v>
      </c>
      <c r="E498" s="43"/>
      <c r="F498" s="43"/>
      <c r="G498" s="38">
        <v>6366</v>
      </c>
      <c r="H498" s="38">
        <v>4668</v>
      </c>
    </row>
    <row r="499" spans="1:8" ht="15.75" customHeight="1">
      <c r="A499" s="29"/>
      <c r="B499" s="43"/>
      <c r="C499" s="43" t="s">
        <v>227</v>
      </c>
      <c r="D499" s="43" t="s">
        <v>228</v>
      </c>
      <c r="E499" s="43"/>
      <c r="F499" s="43"/>
      <c r="G499" s="38"/>
      <c r="H499" s="38">
        <v>178</v>
      </c>
    </row>
    <row r="500" spans="1:8" ht="15.75" customHeight="1">
      <c r="A500" s="72"/>
      <c r="B500" s="43"/>
      <c r="C500" s="43" t="s">
        <v>229</v>
      </c>
      <c r="D500" s="43" t="s">
        <v>230</v>
      </c>
      <c r="E500" s="43"/>
      <c r="F500" s="43"/>
      <c r="G500" s="38">
        <v>375</v>
      </c>
      <c r="H500" s="38">
        <v>375</v>
      </c>
    </row>
    <row r="501" spans="1:8" ht="15.75" customHeight="1">
      <c r="A501" s="72"/>
      <c r="B501" s="43"/>
      <c r="C501" s="43" t="s">
        <v>332</v>
      </c>
      <c r="D501" s="43" t="s">
        <v>224</v>
      </c>
      <c r="E501" s="43"/>
      <c r="F501" s="43"/>
      <c r="G501" s="38">
        <v>0</v>
      </c>
      <c r="H501" s="38">
        <v>158</v>
      </c>
    </row>
    <row r="502" spans="1:8" ht="15.75" customHeight="1">
      <c r="A502" s="72"/>
      <c r="B502" s="69" t="s">
        <v>231</v>
      </c>
      <c r="C502" s="69"/>
      <c r="D502" s="69" t="s">
        <v>232</v>
      </c>
      <c r="E502" s="69"/>
      <c r="F502" s="43"/>
      <c r="G502" s="42">
        <f>SUM(G503)</f>
        <v>200</v>
      </c>
      <c r="H502" s="42">
        <f>SUM(H503)</f>
        <v>200</v>
      </c>
    </row>
    <row r="503" spans="1:8" ht="15.75" customHeight="1">
      <c r="A503" s="72"/>
      <c r="B503" s="43"/>
      <c r="C503" s="43" t="s">
        <v>238</v>
      </c>
      <c r="D503" s="43" t="s">
        <v>239</v>
      </c>
      <c r="E503" s="43"/>
      <c r="F503" s="43"/>
      <c r="G503" s="38">
        <v>200</v>
      </c>
      <c r="H503" s="38">
        <v>200</v>
      </c>
    </row>
    <row r="504" spans="1:8" ht="15.75" customHeight="1">
      <c r="A504" s="72"/>
      <c r="B504" s="43"/>
      <c r="C504" s="72"/>
      <c r="D504" s="43"/>
      <c r="E504" s="43"/>
      <c r="F504" s="43"/>
      <c r="G504" s="38"/>
      <c r="H504" s="38"/>
    </row>
    <row r="505" spans="1:8" ht="15.75" customHeight="1">
      <c r="A505" s="32" t="s">
        <v>29</v>
      </c>
      <c r="B505" s="69"/>
      <c r="C505" s="69" t="s">
        <v>240</v>
      </c>
      <c r="D505" s="76"/>
      <c r="E505" s="76"/>
      <c r="F505" s="43"/>
      <c r="G505" s="42">
        <f>SUM(G506:G509)</f>
        <v>1910</v>
      </c>
      <c r="H505" s="42">
        <f>SUM(H506:H509)</f>
        <v>1541</v>
      </c>
    </row>
    <row r="506" spans="1:8" ht="15.75" customHeight="1">
      <c r="A506" s="72"/>
      <c r="B506" s="43"/>
      <c r="C506" s="43"/>
      <c r="D506" s="74" t="s">
        <v>241</v>
      </c>
      <c r="E506" s="43"/>
      <c r="F506" s="43"/>
      <c r="G506" s="38">
        <v>1773</v>
      </c>
      <c r="H506" s="38">
        <v>1396</v>
      </c>
    </row>
    <row r="507" spans="1:8" ht="15.75" customHeight="1">
      <c r="A507" s="72"/>
      <c r="B507" s="43"/>
      <c r="C507" s="43"/>
      <c r="D507" s="74" t="s">
        <v>355</v>
      </c>
      <c r="E507" s="43"/>
      <c r="F507" s="43"/>
      <c r="G507" s="38">
        <v>0</v>
      </c>
      <c r="H507" s="38">
        <v>8</v>
      </c>
    </row>
    <row r="508" spans="1:8" ht="15.75" customHeight="1">
      <c r="A508" s="72"/>
      <c r="B508" s="43"/>
      <c r="C508" s="43"/>
      <c r="D508" s="74" t="s">
        <v>243</v>
      </c>
      <c r="E508" s="43"/>
      <c r="F508" s="43"/>
      <c r="G508" s="38">
        <v>65</v>
      </c>
      <c r="H508" s="38">
        <v>65</v>
      </c>
    </row>
    <row r="509" spans="1:8" ht="15.75" customHeight="1">
      <c r="A509" s="72"/>
      <c r="B509" s="43"/>
      <c r="C509" s="43"/>
      <c r="D509" s="74" t="s">
        <v>244</v>
      </c>
      <c r="E509" s="43"/>
      <c r="F509" s="43"/>
      <c r="G509" s="38">
        <v>72</v>
      </c>
      <c r="H509" s="38">
        <v>72</v>
      </c>
    </row>
    <row r="510" spans="1:8" ht="15.75" customHeight="1">
      <c r="A510" s="72"/>
      <c r="B510" s="43"/>
      <c r="C510" s="43"/>
      <c r="D510" s="43"/>
      <c r="E510" s="43"/>
      <c r="F510" s="43"/>
      <c r="G510" s="38"/>
      <c r="H510" s="38"/>
    </row>
    <row r="511" spans="1:8" ht="15.75" customHeight="1">
      <c r="A511" s="32" t="s">
        <v>31</v>
      </c>
      <c r="B511" s="69"/>
      <c r="C511" s="69" t="s">
        <v>32</v>
      </c>
      <c r="D511" s="69"/>
      <c r="E511" s="69"/>
      <c r="F511" s="43"/>
      <c r="G511" s="42">
        <f>G512+G519+G525+G536+G541</f>
        <v>8200</v>
      </c>
      <c r="H511" s="42">
        <f>H512+H519+H525+H536+H541</f>
        <v>10736</v>
      </c>
    </row>
    <row r="512" spans="1:8" ht="15.75" customHeight="1">
      <c r="A512" s="78"/>
      <c r="B512" s="69" t="s">
        <v>245</v>
      </c>
      <c r="C512" s="79"/>
      <c r="D512" s="69" t="s">
        <v>246</v>
      </c>
      <c r="E512" s="80"/>
      <c r="F512" s="43"/>
      <c r="G512" s="42">
        <f>G513+G516</f>
        <v>1850</v>
      </c>
      <c r="H512" s="42">
        <f>H513+H516</f>
        <v>1564</v>
      </c>
    </row>
    <row r="513" spans="1:8" ht="15.75" customHeight="1">
      <c r="A513" s="72"/>
      <c r="B513" s="43"/>
      <c r="C513" s="43" t="s">
        <v>247</v>
      </c>
      <c r="D513" s="43" t="s">
        <v>248</v>
      </c>
      <c r="E513" s="78"/>
      <c r="F513" s="43"/>
      <c r="G513" s="38">
        <f>SUM(G514:G515)</f>
        <v>600</v>
      </c>
      <c r="H513" s="38">
        <f>SUM(H514:H515)</f>
        <v>230</v>
      </c>
    </row>
    <row r="514" spans="1:8" ht="15.75" customHeight="1">
      <c r="A514" s="72"/>
      <c r="B514" s="43"/>
      <c r="C514" s="43"/>
      <c r="D514" s="43"/>
      <c r="E514" s="78" t="s">
        <v>250</v>
      </c>
      <c r="F514" s="43"/>
      <c r="G514" s="38">
        <v>100</v>
      </c>
      <c r="H514" s="38">
        <v>100</v>
      </c>
    </row>
    <row r="515" spans="1:8" ht="15.75" customHeight="1">
      <c r="A515" s="72"/>
      <c r="B515" s="43"/>
      <c r="C515" s="43"/>
      <c r="D515" s="43"/>
      <c r="E515" s="78" t="s">
        <v>251</v>
      </c>
      <c r="F515" s="43"/>
      <c r="G515" s="38">
        <v>500</v>
      </c>
      <c r="H515" s="38">
        <v>130</v>
      </c>
    </row>
    <row r="516" spans="1:8" ht="15.75" customHeight="1">
      <c r="A516" s="72"/>
      <c r="B516" s="43"/>
      <c r="C516" s="43" t="s">
        <v>252</v>
      </c>
      <c r="D516" s="43" t="s">
        <v>253</v>
      </c>
      <c r="E516" s="43"/>
      <c r="F516" s="43"/>
      <c r="G516" s="38">
        <f>SUM(G517:G518)</f>
        <v>1250</v>
      </c>
      <c r="H516" s="38">
        <f>SUM(H517:H518)</f>
        <v>1334</v>
      </c>
    </row>
    <row r="517" spans="1:8" ht="15.75" customHeight="1">
      <c r="A517" s="32"/>
      <c r="B517" s="69"/>
      <c r="C517" s="69"/>
      <c r="D517" s="69"/>
      <c r="E517" s="74" t="s">
        <v>254</v>
      </c>
      <c r="F517" s="43"/>
      <c r="G517" s="38">
        <v>250</v>
      </c>
      <c r="H517" s="38">
        <v>65</v>
      </c>
    </row>
    <row r="518" spans="1:8" ht="15.75" customHeight="1">
      <c r="A518" s="32"/>
      <c r="B518" s="69"/>
      <c r="C518" s="69"/>
      <c r="D518" s="69"/>
      <c r="E518" s="74" t="s">
        <v>255</v>
      </c>
      <c r="F518" s="43"/>
      <c r="G518" s="38">
        <v>1000</v>
      </c>
      <c r="H518" s="38">
        <v>1269</v>
      </c>
    </row>
    <row r="519" spans="1:8" ht="15.75" customHeight="1">
      <c r="A519" s="78"/>
      <c r="B519" s="69" t="s">
        <v>256</v>
      </c>
      <c r="C519" s="79"/>
      <c r="D519" s="69" t="s">
        <v>257</v>
      </c>
      <c r="E519" s="79"/>
      <c r="F519" s="43"/>
      <c r="G519" s="42">
        <f>G520+G523</f>
        <v>330</v>
      </c>
      <c r="H519" s="42">
        <f>H520+H523</f>
        <v>364</v>
      </c>
    </row>
    <row r="520" spans="1:8" ht="15.75" customHeight="1">
      <c r="A520" s="72"/>
      <c r="B520" s="43"/>
      <c r="C520" s="43" t="s">
        <v>258</v>
      </c>
      <c r="D520" s="43" t="s">
        <v>259</v>
      </c>
      <c r="E520" s="43"/>
      <c r="F520" s="43"/>
      <c r="G520" s="38">
        <f>SUM(G521:G522)</f>
        <v>200</v>
      </c>
      <c r="H520" s="38">
        <f>SUM(H521:H522)</f>
        <v>234</v>
      </c>
    </row>
    <row r="521" spans="1:8" ht="15.75" customHeight="1">
      <c r="A521" s="72"/>
      <c r="B521" s="43"/>
      <c r="C521" s="43"/>
      <c r="D521" s="43"/>
      <c r="E521" s="74" t="s">
        <v>260</v>
      </c>
      <c r="F521" s="43"/>
      <c r="G521" s="38">
        <v>100</v>
      </c>
      <c r="H521" s="38">
        <v>100</v>
      </c>
    </row>
    <row r="522" spans="1:8" ht="15.75" customHeight="1">
      <c r="A522" s="72"/>
      <c r="B522" s="43"/>
      <c r="C522" s="43"/>
      <c r="D522" s="43"/>
      <c r="E522" s="74" t="s">
        <v>261</v>
      </c>
      <c r="F522" s="43"/>
      <c r="G522" s="38">
        <v>100</v>
      </c>
      <c r="H522" s="38">
        <v>134</v>
      </c>
    </row>
    <row r="523" spans="1:8" ht="15.75" customHeight="1">
      <c r="A523" s="72"/>
      <c r="B523" s="43"/>
      <c r="C523" s="43" t="s">
        <v>263</v>
      </c>
      <c r="D523" s="43" t="s">
        <v>264</v>
      </c>
      <c r="E523" s="43"/>
      <c r="F523" s="43"/>
      <c r="G523" s="38">
        <f>SUM(G524)</f>
        <v>130</v>
      </c>
      <c r="H523" s="38">
        <f>SUM(H524)</f>
        <v>130</v>
      </c>
    </row>
    <row r="524" spans="1:8" ht="15.75" customHeight="1">
      <c r="A524" s="72"/>
      <c r="B524" s="43"/>
      <c r="C524" s="43"/>
      <c r="D524" s="43"/>
      <c r="E524" s="74" t="s">
        <v>265</v>
      </c>
      <c r="F524" s="43"/>
      <c r="G524" s="38">
        <v>130</v>
      </c>
      <c r="H524" s="38">
        <v>130</v>
      </c>
    </row>
    <row r="525" spans="1:8" ht="15.75" customHeight="1">
      <c r="A525" s="78"/>
      <c r="B525" s="69" t="s">
        <v>266</v>
      </c>
      <c r="C525" s="79"/>
      <c r="D525" s="69" t="s">
        <v>267</v>
      </c>
      <c r="E525" s="79"/>
      <c r="F525" s="43"/>
      <c r="G525" s="42">
        <f>G526+G530+G531</f>
        <v>4130</v>
      </c>
      <c r="H525" s="42">
        <f>H526+H530+H531</f>
        <v>6976</v>
      </c>
    </row>
    <row r="526" spans="1:8" ht="15.75" customHeight="1">
      <c r="A526" s="72"/>
      <c r="B526" s="43"/>
      <c r="C526" s="43" t="s">
        <v>268</v>
      </c>
      <c r="D526" s="43" t="s">
        <v>269</v>
      </c>
      <c r="E526" s="43"/>
      <c r="F526" s="43"/>
      <c r="G526" s="38">
        <f>SUM(G527:G529)</f>
        <v>370</v>
      </c>
      <c r="H526" s="38">
        <f>SUM(H527:H529)</f>
        <v>397</v>
      </c>
    </row>
    <row r="527" spans="1:8" ht="15.75" customHeight="1">
      <c r="A527" s="72"/>
      <c r="B527" s="43"/>
      <c r="C527" s="43"/>
      <c r="D527" s="43"/>
      <c r="E527" s="74" t="s">
        <v>270</v>
      </c>
      <c r="F527" s="43"/>
      <c r="G527" s="38">
        <v>180</v>
      </c>
      <c r="H527" s="38">
        <v>180</v>
      </c>
    </row>
    <row r="528" spans="1:8" ht="15.75" customHeight="1">
      <c r="A528" s="72"/>
      <c r="B528" s="43"/>
      <c r="C528" s="43"/>
      <c r="D528" s="43"/>
      <c r="E528" s="74" t="s">
        <v>271</v>
      </c>
      <c r="F528" s="43"/>
      <c r="G528" s="38">
        <v>150</v>
      </c>
      <c r="H528" s="38">
        <v>161</v>
      </c>
    </row>
    <row r="529" spans="1:8" ht="15.75" customHeight="1">
      <c r="A529" s="72"/>
      <c r="B529" s="43"/>
      <c r="C529" s="43"/>
      <c r="D529" s="43"/>
      <c r="E529" s="74" t="s">
        <v>272</v>
      </c>
      <c r="F529" s="43"/>
      <c r="G529" s="38">
        <v>40</v>
      </c>
      <c r="H529" s="38">
        <v>56</v>
      </c>
    </row>
    <row r="530" spans="1:8" ht="15.75" customHeight="1">
      <c r="A530" s="72"/>
      <c r="B530" s="43"/>
      <c r="C530" s="43" t="s">
        <v>275</v>
      </c>
      <c r="D530" s="43" t="s">
        <v>276</v>
      </c>
      <c r="E530" s="43"/>
      <c r="F530" s="43"/>
      <c r="G530" s="38">
        <v>60</v>
      </c>
      <c r="H530" s="38">
        <v>144</v>
      </c>
    </row>
    <row r="531" spans="1:8" ht="15.75" customHeight="1">
      <c r="A531" s="72"/>
      <c r="B531" s="43"/>
      <c r="C531" s="43" t="s">
        <v>277</v>
      </c>
      <c r="D531" s="43" t="s">
        <v>278</v>
      </c>
      <c r="E531" s="43"/>
      <c r="F531" s="43"/>
      <c r="G531" s="38">
        <f>SUM(G532:G535)</f>
        <v>3700</v>
      </c>
      <c r="H531" s="38">
        <f>SUM(H532:H535)</f>
        <v>6435</v>
      </c>
    </row>
    <row r="532" spans="1:8" ht="15.75" customHeight="1">
      <c r="A532" s="72"/>
      <c r="B532" s="43"/>
      <c r="C532" s="43"/>
      <c r="D532" s="43"/>
      <c r="E532" s="74" t="s">
        <v>279</v>
      </c>
      <c r="F532" s="43"/>
      <c r="G532" s="38">
        <v>100</v>
      </c>
      <c r="H532" s="38">
        <v>100</v>
      </c>
    </row>
    <row r="533" spans="1:8" ht="15.75" customHeight="1">
      <c r="A533" s="72"/>
      <c r="B533" s="43"/>
      <c r="C533" s="43"/>
      <c r="D533" s="43"/>
      <c r="E533" s="74" t="s">
        <v>371</v>
      </c>
      <c r="F533" s="43"/>
      <c r="G533" s="38">
        <v>600</v>
      </c>
      <c r="H533" s="38">
        <v>261</v>
      </c>
    </row>
    <row r="534" spans="1:8" ht="15.75" customHeight="1">
      <c r="A534" s="72"/>
      <c r="B534" s="43"/>
      <c r="C534" s="43"/>
      <c r="D534" s="43"/>
      <c r="E534" s="74" t="s">
        <v>372</v>
      </c>
      <c r="F534" s="43"/>
      <c r="G534" s="38">
        <v>1600</v>
      </c>
      <c r="H534" s="38">
        <v>2474</v>
      </c>
    </row>
    <row r="535" spans="1:8" ht="15.75" customHeight="1">
      <c r="A535" s="72"/>
      <c r="B535" s="43"/>
      <c r="C535" s="43"/>
      <c r="D535" s="43"/>
      <c r="E535" s="74" t="s">
        <v>280</v>
      </c>
      <c r="F535" s="43"/>
      <c r="G535" s="38">
        <v>1400</v>
      </c>
      <c r="H535" s="38">
        <v>3600</v>
      </c>
    </row>
    <row r="536" spans="1:8" ht="15.75" customHeight="1">
      <c r="A536" s="78"/>
      <c r="B536" s="69" t="s">
        <v>282</v>
      </c>
      <c r="C536" s="79"/>
      <c r="D536" s="69" t="s">
        <v>283</v>
      </c>
      <c r="E536" s="79"/>
      <c r="F536" s="43"/>
      <c r="G536" s="42">
        <f>G537+G539</f>
        <v>350</v>
      </c>
      <c r="H536" s="42">
        <f>H537+H539</f>
        <v>350</v>
      </c>
    </row>
    <row r="537" spans="1:8" ht="15.75" customHeight="1">
      <c r="A537" s="72"/>
      <c r="B537" s="43"/>
      <c r="C537" s="43" t="s">
        <v>284</v>
      </c>
      <c r="D537" s="43" t="s">
        <v>285</v>
      </c>
      <c r="E537" s="43"/>
      <c r="F537" s="43"/>
      <c r="G537" s="38">
        <f>G538</f>
        <v>250</v>
      </c>
      <c r="H537" s="38">
        <f>H538</f>
        <v>250</v>
      </c>
    </row>
    <row r="538" spans="1:8" ht="15.75" customHeight="1">
      <c r="A538" s="72"/>
      <c r="B538" s="43"/>
      <c r="C538" s="43"/>
      <c r="D538" s="43"/>
      <c r="E538" s="74" t="s">
        <v>286</v>
      </c>
      <c r="F538" s="43"/>
      <c r="G538" s="38">
        <v>250</v>
      </c>
      <c r="H538" s="38">
        <v>250</v>
      </c>
    </row>
    <row r="539" spans="1:8" ht="15.75" customHeight="1">
      <c r="A539" s="72"/>
      <c r="B539" s="43"/>
      <c r="C539" s="43" t="s">
        <v>287</v>
      </c>
      <c r="D539" s="43" t="s">
        <v>288</v>
      </c>
      <c r="E539" s="43"/>
      <c r="F539" s="43"/>
      <c r="G539" s="38">
        <f>SUM(G540)</f>
        <v>100</v>
      </c>
      <c r="H539" s="38">
        <f>SUM(H540)</f>
        <v>100</v>
      </c>
    </row>
    <row r="540" spans="1:8" ht="15.75" customHeight="1">
      <c r="A540" s="72"/>
      <c r="B540" s="43"/>
      <c r="C540" s="43"/>
      <c r="D540" s="43"/>
      <c r="E540" s="74" t="s">
        <v>289</v>
      </c>
      <c r="F540" s="43"/>
      <c r="G540" s="38">
        <v>100</v>
      </c>
      <c r="H540" s="38">
        <v>100</v>
      </c>
    </row>
    <row r="541" spans="1:8" ht="15.75" customHeight="1">
      <c r="A541" s="78"/>
      <c r="B541" s="69" t="s">
        <v>290</v>
      </c>
      <c r="C541" s="79"/>
      <c r="D541" s="69" t="s">
        <v>291</v>
      </c>
      <c r="E541" s="79"/>
      <c r="F541" s="43"/>
      <c r="G541" s="42">
        <f>G542+G543</f>
        <v>1540</v>
      </c>
      <c r="H541" s="42">
        <f>H542+H543</f>
        <v>1482</v>
      </c>
    </row>
    <row r="542" spans="1:8" ht="15.75" customHeight="1">
      <c r="A542" s="72"/>
      <c r="B542" s="43"/>
      <c r="C542" s="43" t="s">
        <v>292</v>
      </c>
      <c r="D542" s="43" t="s">
        <v>293</v>
      </c>
      <c r="E542" s="43"/>
      <c r="F542" s="43"/>
      <c r="G542" s="38">
        <v>1440</v>
      </c>
      <c r="H542" s="38">
        <v>1315</v>
      </c>
    </row>
    <row r="543" spans="1:8" ht="15.75" customHeight="1">
      <c r="A543" s="72"/>
      <c r="B543" s="43"/>
      <c r="C543" s="43" t="s">
        <v>359</v>
      </c>
      <c r="D543" s="43" t="s">
        <v>373</v>
      </c>
      <c r="E543" s="43"/>
      <c r="F543" s="43"/>
      <c r="G543" s="38">
        <f>G544</f>
        <v>100</v>
      </c>
      <c r="H543" s="38">
        <f>H544</f>
        <v>167</v>
      </c>
    </row>
    <row r="544" spans="1:8" ht="15.75" customHeight="1">
      <c r="A544" s="72"/>
      <c r="B544" s="43"/>
      <c r="C544" s="43"/>
      <c r="D544" s="74" t="s">
        <v>374</v>
      </c>
      <c r="E544" s="43"/>
      <c r="F544" s="43"/>
      <c r="G544" s="38">
        <v>100</v>
      </c>
      <c r="H544" s="38">
        <v>167</v>
      </c>
    </row>
    <row r="545" spans="1:8" ht="15.75" customHeight="1">
      <c r="A545" s="84" t="s">
        <v>38</v>
      </c>
      <c r="B545" s="43"/>
      <c r="C545" s="69" t="s">
        <v>39</v>
      </c>
      <c r="D545" s="43"/>
      <c r="E545" s="43"/>
      <c r="F545" s="43"/>
      <c r="G545" s="42">
        <f>G546+G548</f>
        <v>2000</v>
      </c>
      <c r="H545" s="42">
        <f>H546+H548</f>
        <v>1414</v>
      </c>
    </row>
    <row r="546" spans="1:8" ht="15.75" customHeight="1">
      <c r="A546" s="72"/>
      <c r="B546" s="43" t="s">
        <v>363</v>
      </c>
      <c r="C546" s="43"/>
      <c r="D546" s="43" t="s">
        <v>375</v>
      </c>
      <c r="E546" s="43"/>
      <c r="F546" s="43"/>
      <c r="G546" s="38">
        <f>G547</f>
        <v>1575</v>
      </c>
      <c r="H546" s="38">
        <f>H547</f>
        <v>1114</v>
      </c>
    </row>
    <row r="547" spans="1:8" ht="15.75" customHeight="1">
      <c r="A547" s="72"/>
      <c r="B547" s="43"/>
      <c r="C547" s="43"/>
      <c r="D547" s="43"/>
      <c r="E547" s="43" t="s">
        <v>376</v>
      </c>
      <c r="F547" s="43"/>
      <c r="G547" s="38">
        <v>1575</v>
      </c>
      <c r="H547" s="38">
        <v>1114</v>
      </c>
    </row>
    <row r="548" spans="1:8" ht="15.75" customHeight="1">
      <c r="A548" s="72"/>
      <c r="B548" s="43" t="s">
        <v>329</v>
      </c>
      <c r="C548" s="43"/>
      <c r="D548" s="43" t="s">
        <v>330</v>
      </c>
      <c r="E548" s="43"/>
      <c r="F548" s="43"/>
      <c r="G548" s="38">
        <v>425</v>
      </c>
      <c r="H548" s="38">
        <v>300</v>
      </c>
    </row>
    <row r="549" spans="1:8" ht="15.75" customHeight="1">
      <c r="A549" s="72"/>
      <c r="B549" s="43"/>
      <c r="C549" s="43"/>
      <c r="D549" s="43"/>
      <c r="E549" s="43"/>
      <c r="F549" s="43"/>
      <c r="G549" s="38"/>
      <c r="H549" s="38"/>
    </row>
    <row r="550" spans="1:8" ht="15.75" customHeight="1">
      <c r="A550" s="10" t="s">
        <v>157</v>
      </c>
      <c r="B550" s="17"/>
      <c r="C550" s="17"/>
      <c r="D550" s="17"/>
      <c r="E550" s="17"/>
      <c r="F550" s="17"/>
      <c r="G550" s="36">
        <f>G551</f>
        <v>31632</v>
      </c>
      <c r="H550" s="36">
        <f>H551+H556</f>
        <v>36035</v>
      </c>
    </row>
    <row r="551" spans="1:8" ht="15.75" customHeight="1">
      <c r="A551" s="32" t="s">
        <v>35</v>
      </c>
      <c r="B551" s="69"/>
      <c r="C551" s="69" t="s">
        <v>36</v>
      </c>
      <c r="D551" s="69"/>
      <c r="E551" s="69"/>
      <c r="F551" s="43"/>
      <c r="G551" s="42">
        <f>SUM(G552)</f>
        <v>31632</v>
      </c>
      <c r="H551" s="42">
        <f>SUM(H552)</f>
        <v>32111</v>
      </c>
    </row>
    <row r="552" spans="1:8" ht="15.75" customHeight="1">
      <c r="A552" s="72"/>
      <c r="B552" s="43"/>
      <c r="C552" s="43" t="s">
        <v>296</v>
      </c>
      <c r="D552" s="43" t="s">
        <v>377</v>
      </c>
      <c r="E552" s="43"/>
      <c r="F552" s="43"/>
      <c r="G552" s="38">
        <v>31632</v>
      </c>
      <c r="H552" s="38">
        <v>32111</v>
      </c>
    </row>
    <row r="553" spans="1:8" ht="15.75" customHeight="1">
      <c r="A553" s="72"/>
      <c r="B553" s="43"/>
      <c r="C553" s="43"/>
      <c r="D553" s="43" t="s">
        <v>378</v>
      </c>
      <c r="E553" s="43"/>
      <c r="F553" s="43">
        <v>28868</v>
      </c>
      <c r="G553" s="38"/>
      <c r="H553" s="38"/>
    </row>
    <row r="554" spans="1:8" ht="15.75" customHeight="1">
      <c r="A554" s="72"/>
      <c r="B554" s="43"/>
      <c r="C554" s="43"/>
      <c r="D554" s="43" t="s">
        <v>379</v>
      </c>
      <c r="E554" s="43"/>
      <c r="F554" s="43">
        <v>604</v>
      </c>
      <c r="G554" s="38"/>
      <c r="H554" s="38"/>
    </row>
    <row r="555" spans="1:8" ht="15.75" customHeight="1">
      <c r="A555" s="72"/>
      <c r="B555" s="43"/>
      <c r="C555" s="43"/>
      <c r="D555" s="43" t="s">
        <v>380</v>
      </c>
      <c r="E555" s="43"/>
      <c r="F555" s="43">
        <v>2639</v>
      </c>
      <c r="G555" s="38"/>
      <c r="H555" s="38"/>
    </row>
    <row r="556" spans="1:8" ht="15.75" customHeight="1">
      <c r="A556" s="32" t="s">
        <v>40</v>
      </c>
      <c r="B556" s="43"/>
      <c r="C556" s="69" t="s">
        <v>41</v>
      </c>
      <c r="D556" s="43"/>
      <c r="E556" s="43"/>
      <c r="F556" s="43"/>
      <c r="G556" s="38"/>
      <c r="H556" s="38">
        <f>H557+H558</f>
        <v>3924</v>
      </c>
    </row>
    <row r="557" spans="1:8" ht="15.75" customHeight="1">
      <c r="A557" s="72"/>
      <c r="B557" s="43" t="s">
        <v>334</v>
      </c>
      <c r="C557" s="43" t="s">
        <v>381</v>
      </c>
      <c r="D557" s="43"/>
      <c r="E557" s="43"/>
      <c r="F557" s="43"/>
      <c r="G557" s="38"/>
      <c r="H557" s="38">
        <v>3090</v>
      </c>
    </row>
    <row r="558" spans="1:8" ht="15.75" customHeight="1">
      <c r="A558" s="29"/>
      <c r="B558" s="29" t="s">
        <v>336</v>
      </c>
      <c r="C558" s="29"/>
      <c r="D558" s="29" t="s">
        <v>337</v>
      </c>
      <c r="E558" s="29"/>
      <c r="F558" s="43"/>
      <c r="G558" s="38"/>
      <c r="H558" s="38">
        <v>834</v>
      </c>
    </row>
    <row r="559" spans="1:8" ht="15.75" customHeight="1">
      <c r="A559" s="10" t="s">
        <v>382</v>
      </c>
      <c r="B559" s="17"/>
      <c r="C559" s="17"/>
      <c r="D559" s="17"/>
      <c r="E559" s="17"/>
      <c r="F559" s="89">
        <v>1.5</v>
      </c>
      <c r="G559" s="36">
        <f>G560+G565+G571</f>
        <v>7714</v>
      </c>
      <c r="H559" s="36">
        <f>H560+H565+H571+H590</f>
        <v>8529</v>
      </c>
    </row>
    <row r="560" spans="1:8" ht="15.75" customHeight="1">
      <c r="A560" s="32" t="s">
        <v>27</v>
      </c>
      <c r="B560" s="69"/>
      <c r="C560" s="69" t="s">
        <v>222</v>
      </c>
      <c r="D560" s="69"/>
      <c r="E560" s="69"/>
      <c r="F560" s="43"/>
      <c r="G560" s="42">
        <f>SUM(G561)</f>
        <v>2277</v>
      </c>
      <c r="H560" s="42">
        <f>SUM(H561)</f>
        <v>2448</v>
      </c>
    </row>
    <row r="561" spans="1:8" ht="15.75" customHeight="1">
      <c r="A561" s="72"/>
      <c r="B561" s="69" t="s">
        <v>223</v>
      </c>
      <c r="C561" s="69"/>
      <c r="D561" s="69" t="s">
        <v>224</v>
      </c>
      <c r="E561" s="69"/>
      <c r="F561" s="43"/>
      <c r="G561" s="42">
        <f>SUM(G562:G564)</f>
        <v>2277</v>
      </c>
      <c r="H561" s="42">
        <f>SUM(H562:H564)</f>
        <v>2448</v>
      </c>
    </row>
    <row r="562" spans="1:8" ht="15.75" customHeight="1">
      <c r="A562" s="29"/>
      <c r="B562" s="43"/>
      <c r="C562" s="43" t="s">
        <v>225</v>
      </c>
      <c r="D562" s="43" t="s">
        <v>226</v>
      </c>
      <c r="E562" s="43"/>
      <c r="F562" s="43"/>
      <c r="G562" s="38">
        <v>2052</v>
      </c>
      <c r="H562" s="38">
        <v>2040</v>
      </c>
    </row>
    <row r="563" spans="1:8" ht="15.75" customHeight="1">
      <c r="A563" s="72"/>
      <c r="B563" s="43"/>
      <c r="C563" s="43" t="s">
        <v>229</v>
      </c>
      <c r="D563" s="43" t="s">
        <v>230</v>
      </c>
      <c r="E563" s="43"/>
      <c r="F563" s="43"/>
      <c r="G563" s="38">
        <v>225</v>
      </c>
      <c r="H563" s="38">
        <v>225</v>
      </c>
    </row>
    <row r="564" spans="1:8" ht="15.75" customHeight="1">
      <c r="A564" s="72"/>
      <c r="B564" s="43"/>
      <c r="C564" s="72" t="s">
        <v>332</v>
      </c>
      <c r="D564" s="43" t="s">
        <v>224</v>
      </c>
      <c r="E564" s="43"/>
      <c r="F564" s="43"/>
      <c r="G564" s="38">
        <v>0</v>
      </c>
      <c r="H564" s="38">
        <v>183</v>
      </c>
    </row>
    <row r="565" spans="1:8" ht="15.75" customHeight="1">
      <c r="A565" s="32" t="s">
        <v>29</v>
      </c>
      <c r="B565" s="69"/>
      <c r="C565" s="69" t="s">
        <v>240</v>
      </c>
      <c r="D565" s="76"/>
      <c r="E565" s="76"/>
      <c r="F565" s="43"/>
      <c r="G565" s="38">
        <f>SUM(G566:G569)</f>
        <v>637</v>
      </c>
      <c r="H565" s="38">
        <f>SUM(H566:H569)</f>
        <v>682</v>
      </c>
    </row>
    <row r="566" spans="1:8" ht="15.75" customHeight="1">
      <c r="A566" s="72"/>
      <c r="B566" s="43"/>
      <c r="C566" s="43"/>
      <c r="D566" s="74" t="s">
        <v>241</v>
      </c>
      <c r="E566" s="43"/>
      <c r="F566" s="43"/>
      <c r="G566" s="38">
        <v>554</v>
      </c>
      <c r="H566" s="38">
        <v>573</v>
      </c>
    </row>
    <row r="567" spans="1:8" ht="15.75" customHeight="1">
      <c r="A567" s="72"/>
      <c r="B567" s="43"/>
      <c r="C567" s="43"/>
      <c r="D567" s="74" t="s">
        <v>243</v>
      </c>
      <c r="E567" s="43"/>
      <c r="F567" s="43"/>
      <c r="G567" s="38">
        <v>39</v>
      </c>
      <c r="H567" s="38">
        <v>39</v>
      </c>
    </row>
    <row r="568" spans="1:8" ht="15.75" customHeight="1">
      <c r="A568" s="72"/>
      <c r="B568" s="43"/>
      <c r="C568" s="43"/>
      <c r="D568" s="74" t="s">
        <v>355</v>
      </c>
      <c r="E568" s="43"/>
      <c r="F568" s="43"/>
      <c r="G568" s="38">
        <v>0</v>
      </c>
      <c r="H568" s="38">
        <v>26</v>
      </c>
    </row>
    <row r="569" spans="1:8" ht="15.75" customHeight="1">
      <c r="A569" s="72"/>
      <c r="B569" s="43"/>
      <c r="C569" s="43"/>
      <c r="D569" s="74" t="s">
        <v>244</v>
      </c>
      <c r="E569" s="43"/>
      <c r="F569" s="43"/>
      <c r="G569" s="38">
        <v>44</v>
      </c>
      <c r="H569" s="38">
        <v>44</v>
      </c>
    </row>
    <row r="570" spans="1:8" ht="15.75" customHeight="1">
      <c r="A570" s="72"/>
      <c r="B570" s="43"/>
      <c r="C570" s="43"/>
      <c r="D570" s="43"/>
      <c r="E570" s="43"/>
      <c r="F570" s="43"/>
      <c r="G570" s="38"/>
      <c r="H570" s="38"/>
    </row>
    <row r="571" spans="1:8" ht="15.75" customHeight="1">
      <c r="A571" s="32" t="s">
        <v>31</v>
      </c>
      <c r="B571" s="69"/>
      <c r="C571" s="69" t="s">
        <v>32</v>
      </c>
      <c r="D571" s="69"/>
      <c r="E571" s="69"/>
      <c r="F571" s="43"/>
      <c r="G571" s="42">
        <f>G572+G575+G578+G588</f>
        <v>4800</v>
      </c>
      <c r="H571" s="42">
        <f>H572+H575+H578+H588</f>
        <v>4800</v>
      </c>
    </row>
    <row r="572" spans="1:8" ht="15.75" customHeight="1">
      <c r="A572" s="78"/>
      <c r="B572" s="69" t="s">
        <v>245</v>
      </c>
      <c r="C572" s="74"/>
      <c r="D572" s="69" t="s">
        <v>246</v>
      </c>
      <c r="E572" s="78"/>
      <c r="F572" s="43"/>
      <c r="G572" s="42">
        <f>SUM(G574)</f>
        <v>350</v>
      </c>
      <c r="H572" s="42">
        <f>SUM(H574)</f>
        <v>350</v>
      </c>
    </row>
    <row r="573" spans="1:8" ht="15.75" customHeight="1">
      <c r="A573" s="72"/>
      <c r="B573" s="43"/>
      <c r="C573" s="43" t="s">
        <v>252</v>
      </c>
      <c r="D573" s="43" t="s">
        <v>253</v>
      </c>
      <c r="E573" s="43"/>
      <c r="F573" s="43"/>
      <c r="G573" s="38">
        <f>G574</f>
        <v>350</v>
      </c>
      <c r="H573" s="38">
        <f>H574</f>
        <v>350</v>
      </c>
    </row>
    <row r="574" spans="1:8" ht="15.75" customHeight="1">
      <c r="A574" s="32"/>
      <c r="B574" s="69"/>
      <c r="C574" s="69"/>
      <c r="D574" s="69"/>
      <c r="E574" s="74" t="s">
        <v>255</v>
      </c>
      <c r="F574" s="43"/>
      <c r="G574" s="38">
        <v>350</v>
      </c>
      <c r="H574" s="38">
        <v>350</v>
      </c>
    </row>
    <row r="575" spans="1:8" ht="15.75" customHeight="1">
      <c r="A575" s="78"/>
      <c r="B575" s="69" t="s">
        <v>256</v>
      </c>
      <c r="C575" s="74"/>
      <c r="D575" s="69" t="s">
        <v>257</v>
      </c>
      <c r="E575" s="74"/>
      <c r="F575" s="43"/>
      <c r="G575" s="42">
        <f>SUM(G576)</f>
        <v>150</v>
      </c>
      <c r="H575" s="42">
        <f>SUM(H576)</f>
        <v>150</v>
      </c>
    </row>
    <row r="576" spans="1:8" ht="15.75" customHeight="1">
      <c r="A576" s="72"/>
      <c r="B576" s="43"/>
      <c r="C576" s="43" t="s">
        <v>263</v>
      </c>
      <c r="D576" s="43" t="s">
        <v>264</v>
      </c>
      <c r="E576" s="43"/>
      <c r="F576" s="43"/>
      <c r="G576" s="38">
        <f>SUM(G577)</f>
        <v>150</v>
      </c>
      <c r="H576" s="38">
        <f>SUM(H577)</f>
        <v>150</v>
      </c>
    </row>
    <row r="577" spans="1:8" ht="15.75" customHeight="1">
      <c r="A577" s="72"/>
      <c r="B577" s="43"/>
      <c r="C577" s="43"/>
      <c r="D577" s="43"/>
      <c r="E577" s="74" t="s">
        <v>265</v>
      </c>
      <c r="F577" s="43"/>
      <c r="G577" s="38">
        <v>150</v>
      </c>
      <c r="H577" s="38">
        <v>150</v>
      </c>
    </row>
    <row r="578" spans="1:8" ht="15.75" customHeight="1">
      <c r="A578" s="78"/>
      <c r="B578" s="69" t="s">
        <v>266</v>
      </c>
      <c r="C578" s="74"/>
      <c r="D578" s="69" t="s">
        <v>267</v>
      </c>
      <c r="E578" s="74"/>
      <c r="F578" s="43"/>
      <c r="G578" s="42">
        <f>G579+G584+G585+G583</f>
        <v>3350</v>
      </c>
      <c r="H578" s="42">
        <f>H579+H584+H585+H583</f>
        <v>3350</v>
      </c>
    </row>
    <row r="579" spans="1:8" ht="15.75" customHeight="1">
      <c r="A579" s="72"/>
      <c r="B579" s="43"/>
      <c r="C579" s="43" t="s">
        <v>268</v>
      </c>
      <c r="D579" s="43" t="s">
        <v>269</v>
      </c>
      <c r="E579" s="43"/>
      <c r="F579" s="43"/>
      <c r="G579" s="38">
        <f>SUM(G580:G582)</f>
        <v>2880</v>
      </c>
      <c r="H579" s="38">
        <f>SUM(H580:H582)</f>
        <v>2880</v>
      </c>
    </row>
    <row r="580" spans="1:8" ht="15.75" customHeight="1">
      <c r="A580" s="72"/>
      <c r="B580" s="43"/>
      <c r="C580" s="43"/>
      <c r="D580" s="43"/>
      <c r="E580" s="74" t="s">
        <v>270</v>
      </c>
      <c r="F580" s="43"/>
      <c r="G580" s="38">
        <v>880</v>
      </c>
      <c r="H580" s="38">
        <v>880</v>
      </c>
    </row>
    <row r="581" spans="1:8" ht="15.75" customHeight="1">
      <c r="A581" s="72"/>
      <c r="B581" s="43"/>
      <c r="C581" s="43"/>
      <c r="D581" s="43"/>
      <c r="E581" s="74" t="s">
        <v>271</v>
      </c>
      <c r="F581" s="43"/>
      <c r="G581" s="38">
        <v>1600</v>
      </c>
      <c r="H581" s="38">
        <v>1600</v>
      </c>
    </row>
    <row r="582" spans="1:8" ht="15.75" customHeight="1">
      <c r="A582" s="72"/>
      <c r="B582" s="43"/>
      <c r="C582" s="43"/>
      <c r="D582" s="43"/>
      <c r="E582" s="74" t="s">
        <v>272</v>
      </c>
      <c r="F582" s="43"/>
      <c r="G582" s="38">
        <v>400</v>
      </c>
      <c r="H582" s="38">
        <v>400</v>
      </c>
    </row>
    <row r="583" spans="1:8" ht="15.75" customHeight="1">
      <c r="A583" s="72"/>
      <c r="B583" s="43"/>
      <c r="C583" s="43" t="s">
        <v>273</v>
      </c>
      <c r="D583" s="43" t="s">
        <v>274</v>
      </c>
      <c r="E583" s="43"/>
      <c r="F583" s="43"/>
      <c r="G583" s="38">
        <v>100</v>
      </c>
      <c r="H583" s="38">
        <v>100</v>
      </c>
    </row>
    <row r="584" spans="1:8" ht="15.75" customHeight="1">
      <c r="A584" s="72"/>
      <c r="B584" s="43"/>
      <c r="C584" s="43" t="s">
        <v>275</v>
      </c>
      <c r="D584" s="43" t="s">
        <v>276</v>
      </c>
      <c r="E584" s="43"/>
      <c r="F584" s="43"/>
      <c r="G584" s="38">
        <v>100</v>
      </c>
      <c r="H584" s="38">
        <v>100</v>
      </c>
    </row>
    <row r="585" spans="1:8" ht="15.75" customHeight="1">
      <c r="A585" s="72"/>
      <c r="B585" s="43"/>
      <c r="C585" s="43" t="s">
        <v>277</v>
      </c>
      <c r="D585" s="43" t="s">
        <v>278</v>
      </c>
      <c r="E585" s="43"/>
      <c r="F585" s="43"/>
      <c r="G585" s="38">
        <f>SUM(G586:G587)</f>
        <v>270</v>
      </c>
      <c r="H585" s="38">
        <f>SUM(H586:H587)</f>
        <v>270</v>
      </c>
    </row>
    <row r="586" spans="1:8" ht="15.75" customHeight="1">
      <c r="A586" s="72"/>
      <c r="B586" s="43"/>
      <c r="C586" s="43"/>
      <c r="D586" s="43"/>
      <c r="E586" s="74" t="s">
        <v>321</v>
      </c>
      <c r="F586" s="43"/>
      <c r="G586" s="38">
        <v>120</v>
      </c>
      <c r="H586" s="38">
        <v>120</v>
      </c>
    </row>
    <row r="587" spans="1:8" ht="15.75" customHeight="1">
      <c r="A587" s="72"/>
      <c r="B587" s="43"/>
      <c r="C587" s="43"/>
      <c r="D587" s="43"/>
      <c r="E587" s="74" t="s">
        <v>280</v>
      </c>
      <c r="F587" s="43"/>
      <c r="G587" s="38">
        <v>150</v>
      </c>
      <c r="H587" s="38">
        <v>150</v>
      </c>
    </row>
    <row r="588" spans="1:8" ht="15.75" customHeight="1">
      <c r="A588" s="78"/>
      <c r="B588" s="69" t="s">
        <v>290</v>
      </c>
      <c r="C588" s="74"/>
      <c r="D588" s="69" t="s">
        <v>291</v>
      </c>
      <c r="E588" s="74"/>
      <c r="F588" s="43"/>
      <c r="G588" s="42">
        <f>SUM(G589)</f>
        <v>950</v>
      </c>
      <c r="H588" s="42">
        <f>SUM(H589)</f>
        <v>950</v>
      </c>
    </row>
    <row r="589" spans="1:8" ht="15.75" customHeight="1">
      <c r="A589" s="72"/>
      <c r="B589" s="43"/>
      <c r="C589" s="43" t="s">
        <v>292</v>
      </c>
      <c r="D589" s="43" t="s">
        <v>293</v>
      </c>
      <c r="E589" s="43"/>
      <c r="F589" s="43"/>
      <c r="G589" s="38">
        <v>950</v>
      </c>
      <c r="H589" s="38">
        <v>950</v>
      </c>
    </row>
    <row r="590" spans="1:8" ht="15.75" customHeight="1">
      <c r="A590" s="32" t="s">
        <v>38</v>
      </c>
      <c r="B590" s="43"/>
      <c r="C590" s="69" t="s">
        <v>39</v>
      </c>
      <c r="D590" s="43"/>
      <c r="E590" s="43"/>
      <c r="F590" s="43"/>
      <c r="G590" s="38"/>
      <c r="H590" s="42">
        <f>H591+H592</f>
        <v>599</v>
      </c>
    </row>
    <row r="591" spans="1:8" ht="15.75" customHeight="1">
      <c r="A591" s="72"/>
      <c r="B591" s="43" t="s">
        <v>363</v>
      </c>
      <c r="C591" s="43"/>
      <c r="D591" s="43" t="s">
        <v>375</v>
      </c>
      <c r="E591" s="43"/>
      <c r="F591" s="43"/>
      <c r="G591" s="38"/>
      <c r="H591" s="38">
        <v>472</v>
      </c>
    </row>
    <row r="592" spans="1:8" ht="15.75" customHeight="1">
      <c r="A592" s="72"/>
      <c r="B592" s="43" t="s">
        <v>329</v>
      </c>
      <c r="C592" s="43"/>
      <c r="D592" s="43" t="s">
        <v>330</v>
      </c>
      <c r="E592" s="43"/>
      <c r="F592" s="43"/>
      <c r="G592" s="38"/>
      <c r="H592" s="38">
        <v>127</v>
      </c>
    </row>
    <row r="593" spans="1:8" ht="15.75" customHeight="1">
      <c r="A593" s="72"/>
      <c r="B593" s="43"/>
      <c r="C593" s="43"/>
      <c r="D593" s="43"/>
      <c r="E593" s="43"/>
      <c r="F593" s="43"/>
      <c r="G593" s="38"/>
      <c r="H593" s="38"/>
    </row>
    <row r="594" spans="1:8" ht="15.75" customHeight="1">
      <c r="A594" s="10" t="s">
        <v>383</v>
      </c>
      <c r="B594" s="17"/>
      <c r="C594" s="17"/>
      <c r="D594" s="17"/>
      <c r="E594" s="17"/>
      <c r="F594" s="89">
        <v>1.5</v>
      </c>
      <c r="G594" s="36">
        <f>G595+G600+G605</f>
        <v>7714</v>
      </c>
      <c r="H594" s="36">
        <f>H595+H600+H605</f>
        <v>7870</v>
      </c>
    </row>
    <row r="595" spans="1:8" ht="15.75" customHeight="1">
      <c r="A595" s="32" t="s">
        <v>27</v>
      </c>
      <c r="B595" s="69"/>
      <c r="C595" s="69" t="s">
        <v>222</v>
      </c>
      <c r="D595" s="69"/>
      <c r="E595" s="69"/>
      <c r="F595" s="43"/>
      <c r="G595" s="42">
        <f>SUM(G596)</f>
        <v>2277</v>
      </c>
      <c r="H595" s="42">
        <f>SUM(H596)</f>
        <v>2399</v>
      </c>
    </row>
    <row r="596" spans="1:8" ht="15.75" customHeight="1">
      <c r="A596" s="72"/>
      <c r="B596" s="69" t="s">
        <v>223</v>
      </c>
      <c r="C596" s="69"/>
      <c r="D596" s="69" t="s">
        <v>224</v>
      </c>
      <c r="E596" s="69"/>
      <c r="F596" s="43"/>
      <c r="G596" s="42">
        <f>SUM(G597:G599)</f>
        <v>2277</v>
      </c>
      <c r="H596" s="42">
        <f>SUM(H597:H599)</f>
        <v>2399</v>
      </c>
    </row>
    <row r="597" spans="1:8" ht="15.75" customHeight="1">
      <c r="A597" s="29"/>
      <c r="B597" s="43"/>
      <c r="C597" s="43" t="s">
        <v>225</v>
      </c>
      <c r="D597" s="43" t="s">
        <v>226</v>
      </c>
      <c r="E597" s="43"/>
      <c r="F597" s="43"/>
      <c r="G597" s="38">
        <v>2052</v>
      </c>
      <c r="H597" s="38">
        <v>2062</v>
      </c>
    </row>
    <row r="598" spans="1:8" ht="15.75" customHeight="1">
      <c r="A598" s="72"/>
      <c r="B598" s="43"/>
      <c r="C598" s="43" t="s">
        <v>229</v>
      </c>
      <c r="D598" s="43" t="s">
        <v>230</v>
      </c>
      <c r="E598" s="43"/>
      <c r="F598" s="43"/>
      <c r="G598" s="38">
        <v>225</v>
      </c>
      <c r="H598" s="38">
        <v>225</v>
      </c>
    </row>
    <row r="599" spans="1:8" ht="15.75" customHeight="1">
      <c r="A599" s="72"/>
      <c r="B599" s="43"/>
      <c r="C599" s="72" t="s">
        <v>332</v>
      </c>
      <c r="D599" s="43" t="s">
        <v>224</v>
      </c>
      <c r="E599" s="43"/>
      <c r="F599" s="43"/>
      <c r="G599" s="38">
        <v>0</v>
      </c>
      <c r="H599" s="38">
        <v>112</v>
      </c>
    </row>
    <row r="600" spans="1:8" ht="15.75" customHeight="1">
      <c r="A600" s="32" t="s">
        <v>29</v>
      </c>
      <c r="B600" s="69"/>
      <c r="C600" s="69" t="s">
        <v>240</v>
      </c>
      <c r="D600" s="76"/>
      <c r="E600" s="76"/>
      <c r="F600" s="43"/>
      <c r="G600" s="42">
        <f>SUM(G601:G603)</f>
        <v>637</v>
      </c>
      <c r="H600" s="42">
        <f>SUM(H601:H603)</f>
        <v>671</v>
      </c>
    </row>
    <row r="601" spans="1:8" ht="15.75" customHeight="1">
      <c r="A601" s="72"/>
      <c r="B601" s="43"/>
      <c r="C601" s="43"/>
      <c r="D601" s="74" t="s">
        <v>241</v>
      </c>
      <c r="E601" s="43"/>
      <c r="F601" s="43"/>
      <c r="G601" s="38">
        <v>554</v>
      </c>
      <c r="H601" s="38">
        <v>588</v>
      </c>
    </row>
    <row r="602" spans="1:8" ht="15.75" customHeight="1">
      <c r="A602" s="72"/>
      <c r="B602" s="43"/>
      <c r="C602" s="43"/>
      <c r="D602" s="74" t="s">
        <v>384</v>
      </c>
      <c r="E602" s="43"/>
      <c r="F602" s="43"/>
      <c r="G602" s="38">
        <v>39</v>
      </c>
      <c r="H602" s="38">
        <v>39</v>
      </c>
    </row>
    <row r="603" spans="1:8" ht="15.75" customHeight="1">
      <c r="A603" s="72"/>
      <c r="B603" s="43"/>
      <c r="C603" s="43"/>
      <c r="D603" s="74" t="s">
        <v>244</v>
      </c>
      <c r="E603" s="43"/>
      <c r="F603" s="43"/>
      <c r="G603" s="38">
        <v>44</v>
      </c>
      <c r="H603" s="38">
        <v>44</v>
      </c>
    </row>
    <row r="604" spans="1:8" ht="15.75" customHeight="1">
      <c r="A604" s="72"/>
      <c r="B604" s="43"/>
      <c r="C604" s="43"/>
      <c r="D604" s="43"/>
      <c r="E604" s="43"/>
      <c r="F604" s="43"/>
      <c r="G604" s="38"/>
      <c r="H604" s="38"/>
    </row>
    <row r="605" spans="1:8" ht="15.75" customHeight="1">
      <c r="A605" s="32" t="s">
        <v>31</v>
      </c>
      <c r="B605" s="69"/>
      <c r="C605" s="69" t="s">
        <v>32</v>
      </c>
      <c r="D605" s="69"/>
      <c r="E605" s="69"/>
      <c r="F605" s="43"/>
      <c r="G605" s="42">
        <f>G606+G609+G612+G622+G617</f>
        <v>4800</v>
      </c>
      <c r="H605" s="42">
        <f>H606+H609+H612+H622+H617</f>
        <v>4800</v>
      </c>
    </row>
    <row r="606" spans="1:8" ht="15.75" customHeight="1">
      <c r="A606" s="78"/>
      <c r="B606" s="69" t="s">
        <v>245</v>
      </c>
      <c r="C606" s="79"/>
      <c r="D606" s="69" t="s">
        <v>246</v>
      </c>
      <c r="E606" s="80"/>
      <c r="F606" s="43"/>
      <c r="G606" s="42">
        <f>SUM(G608)</f>
        <v>350</v>
      </c>
      <c r="H606" s="42">
        <f>SUM(H608)</f>
        <v>350</v>
      </c>
    </row>
    <row r="607" spans="1:8" ht="15.75" customHeight="1">
      <c r="A607" s="72"/>
      <c r="B607" s="43"/>
      <c r="C607" s="43" t="s">
        <v>252</v>
      </c>
      <c r="D607" s="43" t="s">
        <v>253</v>
      </c>
      <c r="E607" s="43"/>
      <c r="F607" s="43"/>
      <c r="G607" s="38">
        <f>G608</f>
        <v>350</v>
      </c>
      <c r="H607" s="38">
        <f>H608</f>
        <v>350</v>
      </c>
    </row>
    <row r="608" spans="1:8" ht="15.75" customHeight="1">
      <c r="A608" s="32"/>
      <c r="B608" s="69"/>
      <c r="C608" s="69"/>
      <c r="D608" s="69"/>
      <c r="E608" s="74" t="s">
        <v>255</v>
      </c>
      <c r="F608" s="43"/>
      <c r="G608" s="38">
        <v>350</v>
      </c>
      <c r="H608" s="38">
        <v>350</v>
      </c>
    </row>
    <row r="609" spans="1:8" ht="15.75" customHeight="1">
      <c r="A609" s="78"/>
      <c r="B609" s="69" t="s">
        <v>256</v>
      </c>
      <c r="C609" s="79"/>
      <c r="D609" s="69" t="s">
        <v>257</v>
      </c>
      <c r="E609" s="79"/>
      <c r="F609" s="43"/>
      <c r="G609" s="42">
        <f>SUM(G610)</f>
        <v>150</v>
      </c>
      <c r="H609" s="42">
        <f>SUM(H610)</f>
        <v>150</v>
      </c>
    </row>
    <row r="610" spans="1:8" ht="15.75" customHeight="1">
      <c r="A610" s="72"/>
      <c r="B610" s="43"/>
      <c r="C610" s="43" t="s">
        <v>263</v>
      </c>
      <c r="D610" s="43" t="s">
        <v>264</v>
      </c>
      <c r="E610" s="43"/>
      <c r="F610" s="43"/>
      <c r="G610" s="38">
        <f>SUM(G611)</f>
        <v>150</v>
      </c>
      <c r="H610" s="38">
        <f>SUM(H611)</f>
        <v>150</v>
      </c>
    </row>
    <row r="611" spans="1:8" ht="15.75" customHeight="1">
      <c r="A611" s="72"/>
      <c r="B611" s="43"/>
      <c r="C611" s="43"/>
      <c r="D611" s="43"/>
      <c r="E611" s="74" t="s">
        <v>265</v>
      </c>
      <c r="F611" s="43"/>
      <c r="G611" s="38">
        <v>150</v>
      </c>
      <c r="H611" s="38">
        <v>150</v>
      </c>
    </row>
    <row r="612" spans="1:8" ht="15.75" customHeight="1">
      <c r="A612" s="78"/>
      <c r="B612" s="69" t="s">
        <v>266</v>
      </c>
      <c r="C612" s="79"/>
      <c r="D612" s="69" t="s">
        <v>267</v>
      </c>
      <c r="E612" s="79"/>
      <c r="F612" s="43"/>
      <c r="G612" s="42">
        <f>G613+G618+G619</f>
        <v>3250</v>
      </c>
      <c r="H612" s="42">
        <f>H613+H618+H619</f>
        <v>3250</v>
      </c>
    </row>
    <row r="613" spans="1:8" ht="15.75" customHeight="1">
      <c r="A613" s="72"/>
      <c r="B613" s="43"/>
      <c r="C613" s="43" t="s">
        <v>268</v>
      </c>
      <c r="D613" s="43" t="s">
        <v>269</v>
      </c>
      <c r="E613" s="43"/>
      <c r="F613" s="43"/>
      <c r="G613" s="38">
        <f>SUM(G614:G616)</f>
        <v>2880</v>
      </c>
      <c r="H613" s="38">
        <f>SUM(H614:H616)</f>
        <v>2880</v>
      </c>
    </row>
    <row r="614" spans="1:8" ht="15.75" customHeight="1">
      <c r="A614" s="72"/>
      <c r="B614" s="43"/>
      <c r="C614" s="43"/>
      <c r="D614" s="43"/>
      <c r="E614" s="74" t="s">
        <v>270</v>
      </c>
      <c r="F614" s="43"/>
      <c r="G614" s="38">
        <v>880</v>
      </c>
      <c r="H614" s="38">
        <v>880</v>
      </c>
    </row>
    <row r="615" spans="1:8" ht="15.75" customHeight="1">
      <c r="A615" s="72"/>
      <c r="B615" s="43"/>
      <c r="C615" s="43"/>
      <c r="D615" s="43"/>
      <c r="E615" s="74" t="s">
        <v>271</v>
      </c>
      <c r="F615" s="43"/>
      <c r="G615" s="38">
        <v>1600</v>
      </c>
      <c r="H615" s="38">
        <v>1600</v>
      </c>
    </row>
    <row r="616" spans="1:8" ht="15.75" customHeight="1">
      <c r="A616" s="72"/>
      <c r="B616" s="43"/>
      <c r="C616" s="43"/>
      <c r="D616" s="43"/>
      <c r="E616" s="74" t="s">
        <v>272</v>
      </c>
      <c r="F616" s="43"/>
      <c r="G616" s="38">
        <v>400</v>
      </c>
      <c r="H616" s="38">
        <v>400</v>
      </c>
    </row>
    <row r="617" spans="1:8" ht="15.75" customHeight="1">
      <c r="A617" s="72"/>
      <c r="B617" s="43"/>
      <c r="C617" s="43" t="s">
        <v>273</v>
      </c>
      <c r="D617" s="43" t="s">
        <v>274</v>
      </c>
      <c r="E617" s="43"/>
      <c r="F617" s="43"/>
      <c r="G617" s="38">
        <v>100</v>
      </c>
      <c r="H617" s="38">
        <v>100</v>
      </c>
    </row>
    <row r="618" spans="1:8" ht="15.75" customHeight="1">
      <c r="A618" s="72"/>
      <c r="B618" s="43"/>
      <c r="C618" s="43" t="s">
        <v>275</v>
      </c>
      <c r="D618" s="43" t="s">
        <v>276</v>
      </c>
      <c r="E618" s="43"/>
      <c r="F618" s="43"/>
      <c r="G618" s="38">
        <v>100</v>
      </c>
      <c r="H618" s="38">
        <v>100</v>
      </c>
    </row>
    <row r="619" spans="1:8" ht="15.75" customHeight="1">
      <c r="A619" s="72"/>
      <c r="B619" s="43"/>
      <c r="C619" s="43" t="s">
        <v>277</v>
      </c>
      <c r="D619" s="43" t="s">
        <v>278</v>
      </c>
      <c r="E619" s="43"/>
      <c r="F619" s="43"/>
      <c r="G619" s="38">
        <f>SUM(G620:G621)</f>
        <v>270</v>
      </c>
      <c r="H619" s="38">
        <f>SUM(H620:H621)</f>
        <v>270</v>
      </c>
    </row>
    <row r="620" spans="1:8" ht="15.75" customHeight="1">
      <c r="A620" s="72"/>
      <c r="B620" s="43"/>
      <c r="C620" s="43"/>
      <c r="D620" s="43"/>
      <c r="E620" s="74" t="s">
        <v>321</v>
      </c>
      <c r="F620" s="43"/>
      <c r="G620" s="38">
        <v>120</v>
      </c>
      <c r="H620" s="38">
        <v>120</v>
      </c>
    </row>
    <row r="621" spans="1:8" ht="15.75" customHeight="1">
      <c r="A621" s="72"/>
      <c r="B621" s="43"/>
      <c r="C621" s="43"/>
      <c r="D621" s="43"/>
      <c r="E621" s="74" t="s">
        <v>280</v>
      </c>
      <c r="F621" s="43"/>
      <c r="G621" s="38">
        <v>150</v>
      </c>
      <c r="H621" s="38">
        <v>150</v>
      </c>
    </row>
    <row r="622" spans="1:8" ht="15.75" customHeight="1">
      <c r="A622" s="78"/>
      <c r="B622" s="69" t="s">
        <v>290</v>
      </c>
      <c r="C622" s="79"/>
      <c r="D622" s="69" t="s">
        <v>291</v>
      </c>
      <c r="E622" s="79"/>
      <c r="F622" s="43"/>
      <c r="G622" s="42">
        <f>SUM(G623)</f>
        <v>950</v>
      </c>
      <c r="H622" s="42">
        <f>SUM(H623)</f>
        <v>950</v>
      </c>
    </row>
    <row r="623" spans="1:8" ht="15.75" customHeight="1">
      <c r="A623" s="72"/>
      <c r="B623" s="43"/>
      <c r="C623" s="43" t="s">
        <v>292</v>
      </c>
      <c r="D623" s="43" t="s">
        <v>293</v>
      </c>
      <c r="E623" s="43"/>
      <c r="F623" s="43"/>
      <c r="G623" s="38">
        <v>950</v>
      </c>
      <c r="H623" s="38">
        <v>950</v>
      </c>
    </row>
    <row r="624" spans="1:8" ht="15.75" customHeight="1">
      <c r="A624" s="72"/>
      <c r="B624" s="43"/>
      <c r="C624" s="43"/>
      <c r="D624" s="43"/>
      <c r="E624" s="74"/>
      <c r="F624" s="43"/>
      <c r="G624" s="38"/>
      <c r="H624" s="38"/>
    </row>
    <row r="625" spans="1:8" ht="15.75" customHeight="1">
      <c r="A625" s="10" t="s">
        <v>385</v>
      </c>
      <c r="B625" s="17"/>
      <c r="C625" s="17"/>
      <c r="D625" s="17"/>
      <c r="E625" s="45"/>
      <c r="F625" s="89">
        <v>3</v>
      </c>
      <c r="G625" s="36">
        <f>G626+G633+G638</f>
        <v>30433</v>
      </c>
      <c r="H625" s="36">
        <f>H626+H633+H638+H668</f>
        <v>15615</v>
      </c>
    </row>
    <row r="626" spans="1:8" ht="15.75" customHeight="1">
      <c r="A626" s="32" t="s">
        <v>27</v>
      </c>
      <c r="B626" s="69"/>
      <c r="C626" s="69" t="s">
        <v>222</v>
      </c>
      <c r="D626" s="69"/>
      <c r="E626" s="69"/>
      <c r="F626" s="43"/>
      <c r="G626" s="42">
        <f>SUM(G627)</f>
        <v>7561</v>
      </c>
      <c r="H626" s="42">
        <f>SUM(H627)</f>
        <v>3568</v>
      </c>
    </row>
    <row r="627" spans="1:8" ht="15.75" customHeight="1">
      <c r="A627" s="72"/>
      <c r="B627" s="69" t="s">
        <v>223</v>
      </c>
      <c r="C627" s="69"/>
      <c r="D627" s="69" t="s">
        <v>224</v>
      </c>
      <c r="E627" s="69"/>
      <c r="F627" s="43"/>
      <c r="G627" s="42">
        <f>SUM(G628:G631)</f>
        <v>7561</v>
      </c>
      <c r="H627" s="42">
        <f>SUM(H628:H632)</f>
        <v>3568</v>
      </c>
    </row>
    <row r="628" spans="1:8" ht="15.75" customHeight="1">
      <c r="A628" s="29"/>
      <c r="B628" s="43"/>
      <c r="C628" s="43" t="s">
        <v>225</v>
      </c>
      <c r="D628" s="43" t="s">
        <v>226</v>
      </c>
      <c r="E628" s="43"/>
      <c r="F628" s="43"/>
      <c r="G628" s="38">
        <v>6741</v>
      </c>
      <c r="H628" s="38">
        <v>3038</v>
      </c>
    </row>
    <row r="629" spans="1:8" ht="15.75" customHeight="1">
      <c r="A629" s="29"/>
      <c r="B629" s="43"/>
      <c r="C629" s="43" t="s">
        <v>227</v>
      </c>
      <c r="D629" s="43" t="s">
        <v>228</v>
      </c>
      <c r="E629" s="43"/>
      <c r="F629" s="43"/>
      <c r="G629" s="38"/>
      <c r="H629" s="38">
        <v>135</v>
      </c>
    </row>
    <row r="630" spans="1:8" ht="15.75" customHeight="1">
      <c r="A630" s="72"/>
      <c r="B630" s="43"/>
      <c r="C630" s="43" t="s">
        <v>229</v>
      </c>
      <c r="D630" s="43" t="s">
        <v>230</v>
      </c>
      <c r="E630" s="43"/>
      <c r="F630" s="43"/>
      <c r="G630" s="38">
        <v>750</v>
      </c>
      <c r="H630" s="38">
        <v>337</v>
      </c>
    </row>
    <row r="631" spans="1:8" ht="15.75" customHeight="1">
      <c r="A631" s="72"/>
      <c r="B631" s="43"/>
      <c r="C631" s="43" t="s">
        <v>338</v>
      </c>
      <c r="D631" s="43" t="s">
        <v>339</v>
      </c>
      <c r="E631" s="43"/>
      <c r="F631" s="43"/>
      <c r="G631" s="38">
        <v>70</v>
      </c>
      <c r="H631" s="38">
        <v>32</v>
      </c>
    </row>
    <row r="632" spans="1:8" ht="15.75" customHeight="1">
      <c r="A632" s="72"/>
      <c r="B632" s="43"/>
      <c r="C632" s="72" t="s">
        <v>332</v>
      </c>
      <c r="D632" s="43" t="s">
        <v>224</v>
      </c>
      <c r="E632" s="43"/>
      <c r="F632" s="43"/>
      <c r="G632" s="38">
        <v>0</v>
      </c>
      <c r="H632" s="38">
        <v>26</v>
      </c>
    </row>
    <row r="633" spans="1:8" ht="15.75" customHeight="1">
      <c r="A633" s="32" t="s">
        <v>29</v>
      </c>
      <c r="B633" s="69"/>
      <c r="C633" s="69" t="s">
        <v>240</v>
      </c>
      <c r="D633" s="76"/>
      <c r="E633" s="76"/>
      <c r="F633" s="43"/>
      <c r="G633" s="42">
        <f>SUM(G634:G636)</f>
        <v>2112</v>
      </c>
      <c r="H633" s="42">
        <f>SUM(H634:H636)</f>
        <v>981</v>
      </c>
    </row>
    <row r="634" spans="1:8" ht="15.75" customHeight="1">
      <c r="A634" s="72"/>
      <c r="B634" s="43"/>
      <c r="C634" s="43"/>
      <c r="D634" s="74" t="s">
        <v>241</v>
      </c>
      <c r="E634" s="43"/>
      <c r="F634" s="43"/>
      <c r="G634" s="38">
        <v>1838</v>
      </c>
      <c r="H634" s="38">
        <v>858</v>
      </c>
    </row>
    <row r="635" spans="1:8" ht="15.75" customHeight="1">
      <c r="A635" s="72"/>
      <c r="B635" s="43"/>
      <c r="C635" s="43"/>
      <c r="D635" s="74" t="s">
        <v>243</v>
      </c>
      <c r="E635" s="43"/>
      <c r="F635" s="43"/>
      <c r="G635" s="38">
        <v>131</v>
      </c>
      <c r="H635" s="38">
        <v>59</v>
      </c>
    </row>
    <row r="636" spans="1:8" ht="15.75" customHeight="1">
      <c r="A636" s="72"/>
      <c r="B636" s="43"/>
      <c r="C636" s="43"/>
      <c r="D636" s="74" t="s">
        <v>244</v>
      </c>
      <c r="E636" s="43"/>
      <c r="F636" s="43"/>
      <c r="G636" s="38">
        <v>143</v>
      </c>
      <c r="H636" s="38">
        <v>64</v>
      </c>
    </row>
    <row r="637" spans="1:8" ht="15.75" customHeight="1">
      <c r="A637" s="72"/>
      <c r="B637" s="43"/>
      <c r="C637" s="43"/>
      <c r="D637" s="43"/>
      <c r="E637" s="43"/>
      <c r="F637" s="43"/>
      <c r="G637" s="38"/>
      <c r="H637" s="38"/>
    </row>
    <row r="638" spans="1:8" ht="15.75" customHeight="1">
      <c r="A638" s="32" t="s">
        <v>31</v>
      </c>
      <c r="B638" s="69"/>
      <c r="C638" s="69" t="s">
        <v>32</v>
      </c>
      <c r="D638" s="69"/>
      <c r="E638" s="69"/>
      <c r="F638" s="43"/>
      <c r="G638" s="42">
        <f>G639+G648+G653+G665+G662</f>
        <v>20760</v>
      </c>
      <c r="H638" s="42">
        <f>H639+H648+H653+H665+H662+H647</f>
        <v>10139</v>
      </c>
    </row>
    <row r="639" spans="1:8" ht="15.75" customHeight="1">
      <c r="A639" s="78"/>
      <c r="B639" s="69" t="s">
        <v>245</v>
      </c>
      <c r="C639" s="79"/>
      <c r="D639" s="69" t="s">
        <v>246</v>
      </c>
      <c r="E639" s="80"/>
      <c r="F639" s="43"/>
      <c r="G639" s="42">
        <f>G640+G643</f>
        <v>13222</v>
      </c>
      <c r="H639" s="42">
        <f>H640+H643</f>
        <v>6420</v>
      </c>
    </row>
    <row r="640" spans="1:8" ht="15.75" customHeight="1">
      <c r="A640" s="72"/>
      <c r="B640" s="43"/>
      <c r="C640" s="43" t="s">
        <v>247</v>
      </c>
      <c r="D640" s="43" t="s">
        <v>248</v>
      </c>
      <c r="E640" s="78"/>
      <c r="F640" s="43"/>
      <c r="G640" s="38">
        <f>SUM(G641:G642)</f>
        <v>120</v>
      </c>
      <c r="H640" s="38">
        <f>SUM(H641:H642)</f>
        <v>44</v>
      </c>
    </row>
    <row r="641" spans="1:8" ht="15.75" customHeight="1">
      <c r="A641" s="72"/>
      <c r="B641" s="43"/>
      <c r="C641" s="43"/>
      <c r="D641" s="43"/>
      <c r="E641" s="78" t="s">
        <v>356</v>
      </c>
      <c r="F641" s="43"/>
      <c r="G641" s="38">
        <v>20</v>
      </c>
      <c r="H641" s="38">
        <v>0</v>
      </c>
    </row>
    <row r="642" spans="1:8" ht="15.75" customHeight="1">
      <c r="A642" s="72"/>
      <c r="B642" s="43"/>
      <c r="C642" s="43"/>
      <c r="D642" s="43"/>
      <c r="E642" s="78" t="s">
        <v>251</v>
      </c>
      <c r="F642" s="43"/>
      <c r="G642" s="38">
        <v>100</v>
      </c>
      <c r="H642" s="38">
        <v>44</v>
      </c>
    </row>
    <row r="643" spans="1:8" ht="15.75" customHeight="1">
      <c r="A643" s="72"/>
      <c r="B643" s="43"/>
      <c r="C643" s="43" t="s">
        <v>252</v>
      </c>
      <c r="D643" s="43" t="s">
        <v>253</v>
      </c>
      <c r="E643" s="43"/>
      <c r="F643" s="43"/>
      <c r="G643" s="38">
        <f>SUM(G644:G646)</f>
        <v>13102</v>
      </c>
      <c r="H643" s="38">
        <f>SUM(H644:H646)</f>
        <v>6376</v>
      </c>
    </row>
    <row r="644" spans="1:8" ht="15.75" customHeight="1">
      <c r="A644" s="72"/>
      <c r="B644" s="43"/>
      <c r="C644" s="43"/>
      <c r="D644" s="43"/>
      <c r="E644" s="78" t="s">
        <v>386</v>
      </c>
      <c r="F644" s="43"/>
      <c r="G644" s="38">
        <v>12572</v>
      </c>
      <c r="H644" s="38">
        <v>6070</v>
      </c>
    </row>
    <row r="645" spans="1:8" ht="15.75" customHeight="1">
      <c r="A645" s="32"/>
      <c r="B645" s="69"/>
      <c r="C645" s="69"/>
      <c r="D645" s="69"/>
      <c r="E645" s="74" t="s">
        <v>357</v>
      </c>
      <c r="F645" s="43"/>
      <c r="G645" s="38">
        <v>100</v>
      </c>
      <c r="H645" s="38">
        <v>45</v>
      </c>
    </row>
    <row r="646" spans="1:8" ht="15.75" customHeight="1">
      <c r="A646" s="32"/>
      <c r="B646" s="69"/>
      <c r="C646" s="69"/>
      <c r="D646" s="69"/>
      <c r="E646" s="74" t="s">
        <v>255</v>
      </c>
      <c r="F646" s="43"/>
      <c r="G646" s="38">
        <v>430</v>
      </c>
      <c r="H646" s="38">
        <v>261</v>
      </c>
    </row>
    <row r="647" spans="1:8" ht="15.75" customHeight="1">
      <c r="A647" s="32"/>
      <c r="B647" s="69"/>
      <c r="C647" s="43" t="s">
        <v>340</v>
      </c>
      <c r="D647" s="69"/>
      <c r="E647" s="74" t="s">
        <v>341</v>
      </c>
      <c r="F647" s="43"/>
      <c r="G647" s="38"/>
      <c r="H647" s="38">
        <v>39</v>
      </c>
    </row>
    <row r="648" spans="1:8" ht="15.75" customHeight="1">
      <c r="A648" s="78"/>
      <c r="B648" s="69" t="s">
        <v>256</v>
      </c>
      <c r="C648" s="79"/>
      <c r="D648" s="69" t="s">
        <v>257</v>
      </c>
      <c r="E648" s="79"/>
      <c r="F648" s="43"/>
      <c r="G648" s="42">
        <f>SUM(G651+G649)</f>
        <v>100</v>
      </c>
      <c r="H648" s="42">
        <f>SUM(H651+H649)</f>
        <v>51</v>
      </c>
    </row>
    <row r="649" spans="1:8" ht="15.75" customHeight="1">
      <c r="A649" s="72"/>
      <c r="B649" s="43"/>
      <c r="C649" s="43" t="s">
        <v>258</v>
      </c>
      <c r="D649" s="43" t="s">
        <v>259</v>
      </c>
      <c r="E649" s="43"/>
      <c r="F649" s="43"/>
      <c r="G649" s="38">
        <f>G650</f>
        <v>50</v>
      </c>
      <c r="H649" s="38">
        <f>H650</f>
        <v>28</v>
      </c>
    </row>
    <row r="650" spans="1:8" ht="15.75" customHeight="1">
      <c r="A650" s="72"/>
      <c r="B650" s="43"/>
      <c r="C650" s="43"/>
      <c r="D650" s="43"/>
      <c r="E650" s="74" t="s">
        <v>261</v>
      </c>
      <c r="F650" s="43"/>
      <c r="G650" s="38">
        <v>50</v>
      </c>
      <c r="H650" s="38">
        <v>28</v>
      </c>
    </row>
    <row r="651" spans="1:8" ht="15.75" customHeight="1">
      <c r="A651" s="72"/>
      <c r="B651" s="43"/>
      <c r="C651" s="43" t="s">
        <v>263</v>
      </c>
      <c r="D651" s="43" t="s">
        <v>264</v>
      </c>
      <c r="E651" s="43"/>
      <c r="F651" s="43"/>
      <c r="G651" s="38">
        <f>SUM(G652)</f>
        <v>50</v>
      </c>
      <c r="H651" s="38">
        <f>SUM(H652)</f>
        <v>23</v>
      </c>
    </row>
    <row r="652" spans="1:8" ht="15.75" customHeight="1">
      <c r="A652" s="72"/>
      <c r="B652" s="43"/>
      <c r="C652" s="43"/>
      <c r="D652" s="43"/>
      <c r="E652" s="74" t="s">
        <v>265</v>
      </c>
      <c r="F652" s="43"/>
      <c r="G652" s="38">
        <v>50</v>
      </c>
      <c r="H652" s="38">
        <v>23</v>
      </c>
    </row>
    <row r="653" spans="1:8" ht="15.75" customHeight="1">
      <c r="A653" s="78"/>
      <c r="B653" s="69" t="s">
        <v>266</v>
      </c>
      <c r="C653" s="79"/>
      <c r="D653" s="69" t="s">
        <v>267</v>
      </c>
      <c r="E653" s="79"/>
      <c r="F653" s="43"/>
      <c r="G653" s="42">
        <f>G654+G658+G659</f>
        <v>3000</v>
      </c>
      <c r="H653" s="42">
        <f>H654+H658+H659</f>
        <v>1594</v>
      </c>
    </row>
    <row r="654" spans="1:8" ht="15.75" customHeight="1">
      <c r="A654" s="72"/>
      <c r="B654" s="43"/>
      <c r="C654" s="43" t="s">
        <v>268</v>
      </c>
      <c r="D654" s="43" t="s">
        <v>269</v>
      </c>
      <c r="E654" s="43"/>
      <c r="F654" s="43"/>
      <c r="G654" s="38">
        <f>SUM(G655:G657)</f>
        <v>2650</v>
      </c>
      <c r="H654" s="38">
        <f>SUM(H655:H657)</f>
        <v>1192</v>
      </c>
    </row>
    <row r="655" spans="1:8" ht="15.75" customHeight="1">
      <c r="A655" s="72"/>
      <c r="B655" s="43"/>
      <c r="C655" s="43"/>
      <c r="D655" s="43"/>
      <c r="E655" s="74" t="s">
        <v>271</v>
      </c>
      <c r="F655" s="43"/>
      <c r="G655" s="38">
        <v>1450</v>
      </c>
      <c r="H655" s="38">
        <v>652</v>
      </c>
    </row>
    <row r="656" spans="1:8" ht="15.75" customHeight="1">
      <c r="A656" s="72"/>
      <c r="B656" s="43"/>
      <c r="C656" s="43"/>
      <c r="D656" s="43"/>
      <c r="E656" s="74" t="s">
        <v>270</v>
      </c>
      <c r="F656" s="43"/>
      <c r="G656" s="38">
        <v>850</v>
      </c>
      <c r="H656" s="38">
        <v>383</v>
      </c>
    </row>
    <row r="657" spans="1:8" ht="15.75" customHeight="1">
      <c r="A657" s="72"/>
      <c r="B657" s="43"/>
      <c r="C657" s="43"/>
      <c r="D657" s="43"/>
      <c r="E657" s="74" t="s">
        <v>272</v>
      </c>
      <c r="F657" s="43"/>
      <c r="G657" s="38">
        <v>350</v>
      </c>
      <c r="H657" s="38">
        <v>157</v>
      </c>
    </row>
    <row r="658" spans="1:8" ht="15.75" customHeight="1">
      <c r="A658" s="72"/>
      <c r="B658" s="43"/>
      <c r="C658" s="43" t="s">
        <v>275</v>
      </c>
      <c r="D658" s="43" t="s">
        <v>276</v>
      </c>
      <c r="E658" s="43"/>
      <c r="F658" s="43"/>
      <c r="G658" s="38">
        <v>100</v>
      </c>
      <c r="H658" s="38">
        <v>178</v>
      </c>
    </row>
    <row r="659" spans="1:8" ht="15.75" customHeight="1">
      <c r="A659" s="72"/>
      <c r="B659" s="43"/>
      <c r="C659" s="43" t="s">
        <v>277</v>
      </c>
      <c r="D659" s="43" t="s">
        <v>278</v>
      </c>
      <c r="E659" s="43"/>
      <c r="F659" s="43"/>
      <c r="G659" s="38">
        <f>SUM(G660:G661)</f>
        <v>250</v>
      </c>
      <c r="H659" s="38">
        <f>SUM(H660:H661)</f>
        <v>224</v>
      </c>
    </row>
    <row r="660" spans="1:8" ht="15.75" customHeight="1">
      <c r="A660" s="72"/>
      <c r="B660" s="43"/>
      <c r="C660" s="43"/>
      <c r="D660" s="43"/>
      <c r="E660" s="74" t="s">
        <v>321</v>
      </c>
      <c r="F660" s="43"/>
      <c r="G660" s="38">
        <v>120</v>
      </c>
      <c r="H660" s="38">
        <v>54</v>
      </c>
    </row>
    <row r="661" spans="1:8" ht="15.75" customHeight="1">
      <c r="A661" s="72"/>
      <c r="B661" s="43"/>
      <c r="C661" s="43"/>
      <c r="D661" s="43"/>
      <c r="E661" s="74" t="s">
        <v>280</v>
      </c>
      <c r="F661" s="43"/>
      <c r="G661" s="38">
        <v>130</v>
      </c>
      <c r="H661" s="38">
        <v>170</v>
      </c>
    </row>
    <row r="662" spans="1:8" ht="15.75" customHeight="1">
      <c r="A662" s="78"/>
      <c r="B662" s="69" t="s">
        <v>282</v>
      </c>
      <c r="C662" s="79"/>
      <c r="D662" s="69" t="s">
        <v>283</v>
      </c>
      <c r="E662" s="79"/>
      <c r="F662" s="43"/>
      <c r="G662" s="38">
        <f>G663</f>
        <v>30</v>
      </c>
      <c r="H662" s="38">
        <f>H663</f>
        <v>30</v>
      </c>
    </row>
    <row r="663" spans="1:8" ht="15.75" customHeight="1">
      <c r="A663" s="72"/>
      <c r="B663" s="43"/>
      <c r="C663" s="43" t="s">
        <v>284</v>
      </c>
      <c r="D663" s="43" t="s">
        <v>285</v>
      </c>
      <c r="E663" s="43"/>
      <c r="F663" s="43"/>
      <c r="G663" s="38">
        <f>G664</f>
        <v>30</v>
      </c>
      <c r="H663" s="38">
        <f>H664</f>
        <v>30</v>
      </c>
    </row>
    <row r="664" spans="1:8" ht="15.75" customHeight="1">
      <c r="A664" s="72"/>
      <c r="B664" s="43"/>
      <c r="C664" s="43"/>
      <c r="D664" s="43"/>
      <c r="E664" s="74" t="s">
        <v>286</v>
      </c>
      <c r="F664" s="43"/>
      <c r="G664" s="38">
        <v>30</v>
      </c>
      <c r="H664" s="38">
        <v>30</v>
      </c>
    </row>
    <row r="665" spans="1:8" ht="15.75" customHeight="1">
      <c r="A665" s="78"/>
      <c r="B665" s="69" t="s">
        <v>290</v>
      </c>
      <c r="C665" s="79"/>
      <c r="D665" s="69" t="s">
        <v>291</v>
      </c>
      <c r="E665" s="79"/>
      <c r="F665" s="43"/>
      <c r="G665" s="42">
        <f>SUM(G666:G667)</f>
        <v>4408</v>
      </c>
      <c r="H665" s="42">
        <f>SUM(H666:H667)</f>
        <v>2005</v>
      </c>
    </row>
    <row r="666" spans="1:8" ht="15.75" customHeight="1">
      <c r="A666" s="72"/>
      <c r="B666" s="43"/>
      <c r="C666" s="43" t="s">
        <v>292</v>
      </c>
      <c r="D666" s="43" t="s">
        <v>293</v>
      </c>
      <c r="E666" s="43"/>
      <c r="F666" s="43"/>
      <c r="G666" s="38">
        <v>4038</v>
      </c>
      <c r="H666" s="38">
        <v>2005</v>
      </c>
    </row>
    <row r="667" spans="1:8" ht="15.75" customHeight="1">
      <c r="A667" s="72"/>
      <c r="B667" s="43"/>
      <c r="C667" s="43" t="s">
        <v>325</v>
      </c>
      <c r="D667" s="43" t="s">
        <v>326</v>
      </c>
      <c r="E667" s="43"/>
      <c r="F667" s="43"/>
      <c r="G667" s="38">
        <v>370</v>
      </c>
      <c r="H667" s="38">
        <v>0</v>
      </c>
    </row>
    <row r="668" spans="1:8" ht="15.75" customHeight="1">
      <c r="A668" s="32" t="s">
        <v>38</v>
      </c>
      <c r="B668" s="43"/>
      <c r="C668" s="69" t="s">
        <v>39</v>
      </c>
      <c r="D668" s="43"/>
      <c r="E668" s="43"/>
      <c r="F668" s="43"/>
      <c r="G668" s="38"/>
      <c r="H668" s="42">
        <f>H669+H670</f>
        <v>927</v>
      </c>
    </row>
    <row r="669" spans="1:8" ht="15.75" customHeight="1">
      <c r="A669" s="72"/>
      <c r="B669" s="69" t="s">
        <v>363</v>
      </c>
      <c r="C669" s="43"/>
      <c r="D669" s="43" t="s">
        <v>387</v>
      </c>
      <c r="E669" s="43"/>
      <c r="F669" s="43"/>
      <c r="G669" s="38"/>
      <c r="H669" s="38">
        <v>730</v>
      </c>
    </row>
    <row r="670" spans="1:8" ht="15.75" customHeight="1">
      <c r="A670" s="72"/>
      <c r="B670" s="69" t="s">
        <v>329</v>
      </c>
      <c r="C670" s="43"/>
      <c r="D670" s="43" t="s">
        <v>330</v>
      </c>
      <c r="E670" s="43"/>
      <c r="F670" s="43"/>
      <c r="G670" s="38"/>
      <c r="H670" s="38">
        <v>197</v>
      </c>
    </row>
    <row r="671" spans="1:8" ht="15.75" customHeight="1">
      <c r="A671" s="72"/>
      <c r="B671" s="69"/>
      <c r="C671" s="43"/>
      <c r="D671" s="43"/>
      <c r="E671" s="43"/>
      <c r="F671" s="43"/>
      <c r="G671" s="38"/>
      <c r="H671" s="38"/>
    </row>
    <row r="672" spans="1:8" ht="15.75" customHeight="1">
      <c r="A672" s="10" t="s">
        <v>388</v>
      </c>
      <c r="B672" s="17"/>
      <c r="C672" s="17"/>
      <c r="D672" s="17"/>
      <c r="E672" s="45"/>
      <c r="F672" s="89">
        <v>1.75</v>
      </c>
      <c r="G672" s="36">
        <f>G673+G680+G685</f>
        <v>0</v>
      </c>
      <c r="H672" s="36">
        <f>H673+H680+H685+H714</f>
        <v>17924</v>
      </c>
    </row>
    <row r="673" spans="1:8" ht="15.75" customHeight="1">
      <c r="A673" s="32" t="s">
        <v>27</v>
      </c>
      <c r="B673" s="69"/>
      <c r="C673" s="69" t="s">
        <v>222</v>
      </c>
      <c r="D673" s="69"/>
      <c r="E673" s="69"/>
      <c r="F673" s="43"/>
      <c r="G673" s="42">
        <f>SUM(G674)</f>
        <v>0</v>
      </c>
      <c r="H673" s="42">
        <f>SUM(H674)</f>
        <v>4348</v>
      </c>
    </row>
    <row r="674" spans="1:8" ht="15.75" customHeight="1">
      <c r="A674" s="72"/>
      <c r="B674" s="69" t="s">
        <v>223</v>
      </c>
      <c r="C674" s="69"/>
      <c r="D674" s="69" t="s">
        <v>224</v>
      </c>
      <c r="E674" s="69"/>
      <c r="F674" s="43"/>
      <c r="G674" s="42">
        <f>SUM(G675:G678)</f>
        <v>0</v>
      </c>
      <c r="H674" s="42">
        <f>SUM(H675:H679)</f>
        <v>4348</v>
      </c>
    </row>
    <row r="675" spans="1:8" ht="15.75" customHeight="1">
      <c r="A675" s="29"/>
      <c r="B675" s="43"/>
      <c r="C675" s="43" t="s">
        <v>225</v>
      </c>
      <c r="D675" s="43" t="s">
        <v>226</v>
      </c>
      <c r="E675" s="43"/>
      <c r="F675" s="43"/>
      <c r="G675" s="38"/>
      <c r="H675" s="38">
        <v>3707</v>
      </c>
    </row>
    <row r="676" spans="1:8" ht="15.75" customHeight="1">
      <c r="A676" s="29"/>
      <c r="B676" s="43"/>
      <c r="C676" s="43" t="s">
        <v>227</v>
      </c>
      <c r="D676" s="43" t="s">
        <v>228</v>
      </c>
      <c r="E676" s="43"/>
      <c r="F676" s="43"/>
      <c r="G676" s="38"/>
      <c r="H676" s="38">
        <v>164</v>
      </c>
    </row>
    <row r="677" spans="1:8" ht="15.75" customHeight="1">
      <c r="A677" s="72"/>
      <c r="B677" s="43"/>
      <c r="C677" s="43" t="s">
        <v>229</v>
      </c>
      <c r="D677" s="43" t="s">
        <v>230</v>
      </c>
      <c r="E677" s="43"/>
      <c r="F677" s="43"/>
      <c r="G677" s="38"/>
      <c r="H677" s="38">
        <v>413</v>
      </c>
    </row>
    <row r="678" spans="1:8" ht="15.75" customHeight="1">
      <c r="A678" s="72"/>
      <c r="B678" s="43"/>
      <c r="C678" s="43" t="s">
        <v>338</v>
      </c>
      <c r="D678" s="43" t="s">
        <v>339</v>
      </c>
      <c r="E678" s="43"/>
      <c r="F678" s="43"/>
      <c r="G678" s="38"/>
      <c r="H678" s="38">
        <v>38</v>
      </c>
    </row>
    <row r="679" spans="1:8" ht="15.75" customHeight="1">
      <c r="A679" s="72"/>
      <c r="B679" s="43"/>
      <c r="C679" s="72" t="s">
        <v>332</v>
      </c>
      <c r="D679" s="43" t="s">
        <v>224</v>
      </c>
      <c r="E679" s="43"/>
      <c r="F679" s="43"/>
      <c r="G679" s="38">
        <v>0</v>
      </c>
      <c r="H679" s="38">
        <v>26</v>
      </c>
    </row>
    <row r="680" spans="1:8" ht="15.75" customHeight="1">
      <c r="A680" s="32" t="s">
        <v>29</v>
      </c>
      <c r="B680" s="69"/>
      <c r="C680" s="69" t="s">
        <v>240</v>
      </c>
      <c r="D680" s="76"/>
      <c r="E680" s="76"/>
      <c r="F680" s="43"/>
      <c r="G680" s="42">
        <f>SUM(G681:G683)</f>
        <v>0</v>
      </c>
      <c r="H680" s="42">
        <f>SUM(H681:H683)</f>
        <v>1200</v>
      </c>
    </row>
    <row r="681" spans="1:8" ht="15.75" customHeight="1">
      <c r="A681" s="72"/>
      <c r="B681" s="43"/>
      <c r="C681" s="43"/>
      <c r="D681" s="74" t="s">
        <v>241</v>
      </c>
      <c r="E681" s="43"/>
      <c r="F681" s="43"/>
      <c r="G681" s="38"/>
      <c r="H681" s="38">
        <v>1049</v>
      </c>
    </row>
    <row r="682" spans="1:8" ht="15.75" customHeight="1">
      <c r="A682" s="72"/>
      <c r="B682" s="43"/>
      <c r="C682" s="43"/>
      <c r="D682" s="74" t="s">
        <v>243</v>
      </c>
      <c r="E682" s="43"/>
      <c r="F682" s="43"/>
      <c r="G682" s="38"/>
      <c r="H682" s="38">
        <v>72</v>
      </c>
    </row>
    <row r="683" spans="1:8" ht="15.75" customHeight="1">
      <c r="A683" s="72"/>
      <c r="B683" s="43"/>
      <c r="C683" s="43"/>
      <c r="D683" s="74" t="s">
        <v>244</v>
      </c>
      <c r="E683" s="43"/>
      <c r="F683" s="43"/>
      <c r="G683" s="38"/>
      <c r="H683" s="38">
        <v>79</v>
      </c>
    </row>
    <row r="684" spans="1:8" ht="15.75" customHeight="1">
      <c r="A684" s="72"/>
      <c r="B684" s="43"/>
      <c r="C684" s="43"/>
      <c r="D684" s="43"/>
      <c r="E684" s="43"/>
      <c r="F684" s="43"/>
      <c r="G684" s="38"/>
      <c r="H684" s="38"/>
    </row>
    <row r="685" spans="1:8" ht="15.75" customHeight="1">
      <c r="A685" s="32" t="s">
        <v>31</v>
      </c>
      <c r="B685" s="69"/>
      <c r="C685" s="69" t="s">
        <v>32</v>
      </c>
      <c r="D685" s="69"/>
      <c r="E685" s="69"/>
      <c r="F685" s="43"/>
      <c r="G685" s="42">
        <f>G686+G694+G699+G711+G708</f>
        <v>0</v>
      </c>
      <c r="H685" s="42">
        <f>H686+H694+H699+H711+H708</f>
        <v>12376</v>
      </c>
    </row>
    <row r="686" spans="1:8" ht="15.75" customHeight="1">
      <c r="A686" s="78"/>
      <c r="B686" s="69" t="s">
        <v>245</v>
      </c>
      <c r="C686" s="79"/>
      <c r="D686" s="69" t="s">
        <v>246</v>
      </c>
      <c r="E686" s="80"/>
      <c r="F686" s="43"/>
      <c r="G686" s="42">
        <f>G687+G690</f>
        <v>0</v>
      </c>
      <c r="H686" s="42">
        <f>H687+H690</f>
        <v>7831</v>
      </c>
    </row>
    <row r="687" spans="1:8" ht="15.75" customHeight="1">
      <c r="A687" s="72"/>
      <c r="B687" s="43"/>
      <c r="C687" s="43" t="s">
        <v>247</v>
      </c>
      <c r="D687" s="43" t="s">
        <v>248</v>
      </c>
      <c r="E687" s="78"/>
      <c r="F687" s="43"/>
      <c r="G687" s="38">
        <f>SUM(G688:G689)</f>
        <v>0</v>
      </c>
      <c r="H687" s="38">
        <f>SUM(H688:H689)</f>
        <v>43</v>
      </c>
    </row>
    <row r="688" spans="1:8" ht="15.75" customHeight="1">
      <c r="A688" s="72"/>
      <c r="B688" s="43"/>
      <c r="C688" s="43"/>
      <c r="D688" s="43"/>
      <c r="E688" s="78" t="s">
        <v>356</v>
      </c>
      <c r="F688" s="43"/>
      <c r="G688" s="38"/>
      <c r="H688" s="38">
        <v>0</v>
      </c>
    </row>
    <row r="689" spans="1:8" ht="15.75" customHeight="1">
      <c r="A689" s="72"/>
      <c r="B689" s="43"/>
      <c r="C689" s="43"/>
      <c r="D689" s="43"/>
      <c r="E689" s="78" t="s">
        <v>251</v>
      </c>
      <c r="F689" s="43"/>
      <c r="G689" s="38"/>
      <c r="H689" s="38">
        <v>43</v>
      </c>
    </row>
    <row r="690" spans="1:8" ht="15.75" customHeight="1">
      <c r="A690" s="72"/>
      <c r="B690" s="43"/>
      <c r="C690" s="43" t="s">
        <v>252</v>
      </c>
      <c r="D690" s="43" t="s">
        <v>253</v>
      </c>
      <c r="E690" s="43"/>
      <c r="F690" s="43"/>
      <c r="G690" s="38">
        <f>SUM(G691:G693)</f>
        <v>0</v>
      </c>
      <c r="H690" s="38">
        <f>SUM(H691:H693)</f>
        <v>7788</v>
      </c>
    </row>
    <row r="691" spans="1:8" ht="15.75" customHeight="1">
      <c r="A691" s="72"/>
      <c r="B691" s="43"/>
      <c r="C691" s="43"/>
      <c r="D691" s="43"/>
      <c r="E691" s="78" t="s">
        <v>386</v>
      </c>
      <c r="F691" s="43"/>
      <c r="G691" s="38"/>
      <c r="H691" s="38">
        <v>7417</v>
      </c>
    </row>
    <row r="692" spans="1:8" ht="15.75" customHeight="1">
      <c r="A692" s="32"/>
      <c r="B692" s="69"/>
      <c r="C692" s="69"/>
      <c r="D692" s="69"/>
      <c r="E692" s="74" t="s">
        <v>357</v>
      </c>
      <c r="F692" s="43"/>
      <c r="G692" s="38"/>
      <c r="H692" s="38">
        <v>52</v>
      </c>
    </row>
    <row r="693" spans="1:8" ht="15.75" customHeight="1">
      <c r="A693" s="32"/>
      <c r="B693" s="69"/>
      <c r="C693" s="69"/>
      <c r="D693" s="69"/>
      <c r="E693" s="74" t="s">
        <v>255</v>
      </c>
      <c r="F693" s="43"/>
      <c r="G693" s="38"/>
      <c r="H693" s="38">
        <v>319</v>
      </c>
    </row>
    <row r="694" spans="1:8" ht="15.75" customHeight="1">
      <c r="A694" s="78"/>
      <c r="B694" s="69" t="s">
        <v>256</v>
      </c>
      <c r="C694" s="79"/>
      <c r="D694" s="69" t="s">
        <v>257</v>
      </c>
      <c r="E694" s="79"/>
      <c r="F694" s="43"/>
      <c r="G694" s="42">
        <f>SUM(G697+G695)</f>
        <v>0</v>
      </c>
      <c r="H694" s="42">
        <f>SUM(H697+H695)</f>
        <v>54</v>
      </c>
    </row>
    <row r="695" spans="1:8" ht="15.75" customHeight="1">
      <c r="A695" s="72"/>
      <c r="B695" s="43"/>
      <c r="C695" s="43" t="s">
        <v>258</v>
      </c>
      <c r="D695" s="43" t="s">
        <v>259</v>
      </c>
      <c r="E695" s="43"/>
      <c r="F695" s="43"/>
      <c r="G695" s="38">
        <f>G696</f>
        <v>0</v>
      </c>
      <c r="H695" s="38">
        <f>H696</f>
        <v>33</v>
      </c>
    </row>
    <row r="696" spans="1:8" ht="15.75" customHeight="1">
      <c r="A696" s="72"/>
      <c r="B696" s="43"/>
      <c r="C696" s="43"/>
      <c r="D696" s="43"/>
      <c r="E696" s="74" t="s">
        <v>261</v>
      </c>
      <c r="F696" s="43"/>
      <c r="G696" s="38"/>
      <c r="H696" s="38">
        <v>33</v>
      </c>
    </row>
    <row r="697" spans="1:8" ht="15.75" customHeight="1">
      <c r="A697" s="72"/>
      <c r="B697" s="43"/>
      <c r="C697" s="43" t="s">
        <v>263</v>
      </c>
      <c r="D697" s="43" t="s">
        <v>264</v>
      </c>
      <c r="E697" s="43"/>
      <c r="F697" s="43"/>
      <c r="G697" s="38">
        <f>SUM(G698)</f>
        <v>0</v>
      </c>
      <c r="H697" s="38">
        <f>SUM(H698)</f>
        <v>21</v>
      </c>
    </row>
    <row r="698" spans="1:8" ht="15.75" customHeight="1">
      <c r="A698" s="72"/>
      <c r="B698" s="43"/>
      <c r="C698" s="43"/>
      <c r="D698" s="43"/>
      <c r="E698" s="74" t="s">
        <v>265</v>
      </c>
      <c r="F698" s="43"/>
      <c r="G698" s="38"/>
      <c r="H698" s="38">
        <v>21</v>
      </c>
    </row>
    <row r="699" spans="1:8" ht="15.75" customHeight="1">
      <c r="A699" s="78"/>
      <c r="B699" s="69" t="s">
        <v>266</v>
      </c>
      <c r="C699" s="79"/>
      <c r="D699" s="69" t="s">
        <v>267</v>
      </c>
      <c r="E699" s="79"/>
      <c r="F699" s="43"/>
      <c r="G699" s="42">
        <f>G700+G704+G705</f>
        <v>0</v>
      </c>
      <c r="H699" s="42">
        <f>H700+H704+H705</f>
        <v>1850</v>
      </c>
    </row>
    <row r="700" spans="1:8" ht="15.75" customHeight="1">
      <c r="A700" s="72"/>
      <c r="B700" s="43"/>
      <c r="C700" s="43" t="s">
        <v>268</v>
      </c>
      <c r="D700" s="43" t="s">
        <v>269</v>
      </c>
      <c r="E700" s="43"/>
      <c r="F700" s="43"/>
      <c r="G700" s="38">
        <f>SUM(G701:G703)</f>
        <v>0</v>
      </c>
      <c r="H700" s="38">
        <f>SUM(H701:H703)</f>
        <v>1358</v>
      </c>
    </row>
    <row r="701" spans="1:8" ht="15.75" customHeight="1">
      <c r="A701" s="72"/>
      <c r="B701" s="43"/>
      <c r="C701" s="43"/>
      <c r="D701" s="43"/>
      <c r="E701" s="74" t="s">
        <v>271</v>
      </c>
      <c r="F701" s="43"/>
      <c r="G701" s="38"/>
      <c r="H701" s="38">
        <v>798</v>
      </c>
    </row>
    <row r="702" spans="1:8" ht="15.75" customHeight="1">
      <c r="A702" s="72"/>
      <c r="B702" s="43"/>
      <c r="C702" s="43"/>
      <c r="D702" s="43"/>
      <c r="E702" s="74" t="s">
        <v>270</v>
      </c>
      <c r="F702" s="43"/>
      <c r="G702" s="38"/>
      <c r="H702" s="38">
        <v>367</v>
      </c>
    </row>
    <row r="703" spans="1:8" ht="15.75" customHeight="1">
      <c r="A703" s="72"/>
      <c r="B703" s="43"/>
      <c r="C703" s="43"/>
      <c r="D703" s="43"/>
      <c r="E703" s="74" t="s">
        <v>272</v>
      </c>
      <c r="F703" s="43"/>
      <c r="G703" s="38"/>
      <c r="H703" s="38">
        <v>193</v>
      </c>
    </row>
    <row r="704" spans="1:8" ht="15.75" customHeight="1">
      <c r="A704" s="72"/>
      <c r="B704" s="43"/>
      <c r="C704" s="43" t="s">
        <v>275</v>
      </c>
      <c r="D704" s="43" t="s">
        <v>276</v>
      </c>
      <c r="E704" s="43"/>
      <c r="F704" s="43"/>
      <c r="G704" s="38"/>
      <c r="H704" s="38">
        <v>218</v>
      </c>
    </row>
    <row r="705" spans="1:8" ht="15.75" customHeight="1">
      <c r="A705" s="72"/>
      <c r="B705" s="43"/>
      <c r="C705" s="43" t="s">
        <v>277</v>
      </c>
      <c r="D705" s="43" t="s">
        <v>278</v>
      </c>
      <c r="E705" s="43"/>
      <c r="F705" s="43"/>
      <c r="G705" s="38"/>
      <c r="H705" s="38">
        <f>SUM(H706:H707)</f>
        <v>274</v>
      </c>
    </row>
    <row r="706" spans="1:8" ht="15.75" customHeight="1">
      <c r="A706" s="72"/>
      <c r="B706" s="43"/>
      <c r="C706" s="43"/>
      <c r="D706" s="43"/>
      <c r="E706" s="74" t="s">
        <v>321</v>
      </c>
      <c r="F706" s="43"/>
      <c r="G706" s="38"/>
      <c r="H706" s="38">
        <v>66</v>
      </c>
    </row>
    <row r="707" spans="1:8" ht="15.75" customHeight="1">
      <c r="A707" s="72"/>
      <c r="B707" s="43"/>
      <c r="C707" s="43"/>
      <c r="D707" s="43"/>
      <c r="E707" s="74" t="s">
        <v>280</v>
      </c>
      <c r="F707" s="43"/>
      <c r="G707" s="38"/>
      <c r="H707" s="38">
        <v>208</v>
      </c>
    </row>
    <row r="708" spans="1:8" ht="15.75" customHeight="1">
      <c r="A708" s="78"/>
      <c r="B708" s="69" t="s">
        <v>282</v>
      </c>
      <c r="C708" s="79"/>
      <c r="D708" s="69" t="s">
        <v>283</v>
      </c>
      <c r="E708" s="79"/>
      <c r="F708" s="43"/>
      <c r="G708" s="38">
        <f>G709</f>
        <v>0</v>
      </c>
      <c r="H708" s="38">
        <f>H709</f>
        <v>36</v>
      </c>
    </row>
    <row r="709" spans="1:8" ht="15.75" customHeight="1">
      <c r="A709" s="72"/>
      <c r="B709" s="43"/>
      <c r="C709" s="43" t="s">
        <v>284</v>
      </c>
      <c r="D709" s="43" t="s">
        <v>285</v>
      </c>
      <c r="E709" s="43"/>
      <c r="F709" s="43"/>
      <c r="G709" s="38"/>
      <c r="H709" s="38">
        <f>H710</f>
        <v>36</v>
      </c>
    </row>
    <row r="710" spans="1:8" ht="15.75" customHeight="1">
      <c r="A710" s="72"/>
      <c r="B710" s="43"/>
      <c r="C710" s="43"/>
      <c r="D710" s="43"/>
      <c r="E710" s="74" t="s">
        <v>286</v>
      </c>
      <c r="F710" s="43"/>
      <c r="G710" s="38"/>
      <c r="H710" s="38">
        <v>36</v>
      </c>
    </row>
    <row r="711" spans="1:8" ht="15.75" customHeight="1">
      <c r="A711" s="78"/>
      <c r="B711" s="69" t="s">
        <v>290</v>
      </c>
      <c r="C711" s="79"/>
      <c r="D711" s="69" t="s">
        <v>291</v>
      </c>
      <c r="E711" s="79"/>
      <c r="F711" s="43"/>
      <c r="G711" s="42">
        <f>SUM(G712:G713)</f>
        <v>0</v>
      </c>
      <c r="H711" s="42">
        <f>SUM(H712:H713)</f>
        <v>2605</v>
      </c>
    </row>
    <row r="712" spans="1:8" ht="15.75" customHeight="1">
      <c r="A712" s="72"/>
      <c r="B712" s="43"/>
      <c r="C712" s="43" t="s">
        <v>292</v>
      </c>
      <c r="D712" s="43" t="s">
        <v>293</v>
      </c>
      <c r="E712" s="43"/>
      <c r="F712" s="43"/>
      <c r="G712" s="38"/>
      <c r="H712" s="38">
        <v>2473</v>
      </c>
    </row>
    <row r="713" spans="1:8" ht="15.75" customHeight="1">
      <c r="A713" s="72"/>
      <c r="B713" s="43"/>
      <c r="C713" s="43" t="s">
        <v>325</v>
      </c>
      <c r="D713" s="43" t="s">
        <v>326</v>
      </c>
      <c r="E713" s="43"/>
      <c r="F713" s="43"/>
      <c r="G713" s="38"/>
      <c r="H713" s="38">
        <v>132</v>
      </c>
    </row>
    <row r="714" spans="1:8" ht="15.75" customHeight="1">
      <c r="A714" s="32" t="s">
        <v>38</v>
      </c>
      <c r="B714" s="43"/>
      <c r="C714" s="69" t="s">
        <v>39</v>
      </c>
      <c r="D714" s="43"/>
      <c r="E714" s="43"/>
      <c r="F714" s="43"/>
      <c r="G714" s="38"/>
      <c r="H714" s="38">
        <f>H715+H716</f>
        <v>0</v>
      </c>
    </row>
    <row r="715" spans="1:8" ht="15.75" customHeight="1">
      <c r="A715" s="72"/>
      <c r="B715" s="69" t="s">
        <v>363</v>
      </c>
      <c r="C715" s="43"/>
      <c r="D715" s="43" t="s">
        <v>387</v>
      </c>
      <c r="E715" s="43"/>
      <c r="F715" s="43"/>
      <c r="G715" s="38"/>
      <c r="H715" s="38">
        <v>0</v>
      </c>
    </row>
    <row r="716" spans="1:8" ht="15.75" customHeight="1">
      <c r="A716" s="72"/>
      <c r="B716" s="69" t="s">
        <v>329</v>
      </c>
      <c r="C716" s="43"/>
      <c r="D716" s="43" t="s">
        <v>330</v>
      </c>
      <c r="E716" s="43"/>
      <c r="F716" s="43"/>
      <c r="G716" s="38"/>
      <c r="H716" s="38">
        <v>0</v>
      </c>
    </row>
    <row r="717" spans="1:8" ht="15.75" customHeight="1">
      <c r="A717" s="72"/>
      <c r="B717" s="69"/>
      <c r="C717" s="43"/>
      <c r="D717" s="43"/>
      <c r="E717" s="43"/>
      <c r="F717" s="43"/>
      <c r="G717" s="38"/>
      <c r="H717" s="38"/>
    </row>
    <row r="718" spans="1:8" ht="15.75" customHeight="1">
      <c r="A718" s="10" t="s">
        <v>389</v>
      </c>
      <c r="B718" s="17"/>
      <c r="C718" s="17"/>
      <c r="D718" s="17"/>
      <c r="E718" s="17"/>
      <c r="F718" s="17"/>
      <c r="G718" s="36">
        <f aca="true" t="shared" si="1" ref="G718:H720">SUM(G719)</f>
        <v>58</v>
      </c>
      <c r="H718" s="36">
        <f t="shared" si="1"/>
        <v>16</v>
      </c>
    </row>
    <row r="719" spans="1:8" ht="15.75" customHeight="1">
      <c r="A719" s="32" t="s">
        <v>35</v>
      </c>
      <c r="B719" s="69"/>
      <c r="C719" s="69" t="s">
        <v>36</v>
      </c>
      <c r="D719" s="69"/>
      <c r="E719" s="69"/>
      <c r="F719" s="43"/>
      <c r="G719" s="42">
        <f t="shared" si="1"/>
        <v>58</v>
      </c>
      <c r="H719" s="42">
        <f t="shared" si="1"/>
        <v>16</v>
      </c>
    </row>
    <row r="720" spans="1:8" ht="15.75" customHeight="1">
      <c r="A720" s="72"/>
      <c r="B720" s="43"/>
      <c r="C720" s="43" t="s">
        <v>296</v>
      </c>
      <c r="D720" s="43" t="s">
        <v>297</v>
      </c>
      <c r="E720" s="43"/>
      <c r="F720" s="43"/>
      <c r="G720" s="38">
        <f t="shared" si="1"/>
        <v>58</v>
      </c>
      <c r="H720" s="38">
        <f t="shared" si="1"/>
        <v>16</v>
      </c>
    </row>
    <row r="721" spans="1:8" ht="15.75" customHeight="1">
      <c r="A721" s="72"/>
      <c r="B721" s="43"/>
      <c r="C721" s="43"/>
      <c r="D721" s="43"/>
      <c r="E721" s="43" t="s">
        <v>390</v>
      </c>
      <c r="F721" s="43"/>
      <c r="G721" s="38">
        <v>58</v>
      </c>
      <c r="H721" s="38">
        <v>16</v>
      </c>
    </row>
    <row r="722" spans="1:8" ht="15.75" customHeight="1">
      <c r="A722" s="72"/>
      <c r="B722" s="43"/>
      <c r="C722" s="43"/>
      <c r="D722" s="43"/>
      <c r="E722" s="43"/>
      <c r="F722" s="43"/>
      <c r="G722" s="38"/>
      <c r="H722" s="38"/>
    </row>
    <row r="723" spans="1:8" ht="15.75" customHeight="1">
      <c r="A723" s="10" t="s">
        <v>391</v>
      </c>
      <c r="B723" s="17"/>
      <c r="C723" s="17"/>
      <c r="D723" s="17"/>
      <c r="E723" s="17"/>
      <c r="F723" s="17"/>
      <c r="G723" s="36">
        <f aca="true" t="shared" si="2" ref="G723:H725">SUM(G724)</f>
        <v>0</v>
      </c>
      <c r="H723" s="36">
        <f t="shared" si="2"/>
        <v>273</v>
      </c>
    </row>
    <row r="724" spans="1:8" ht="15.75" customHeight="1">
      <c r="A724" s="32" t="s">
        <v>33</v>
      </c>
      <c r="B724" s="69"/>
      <c r="C724" s="69" t="s">
        <v>34</v>
      </c>
      <c r="D724" s="69"/>
      <c r="E724" s="69"/>
      <c r="F724" s="43"/>
      <c r="G724" s="42">
        <f t="shared" si="2"/>
        <v>0</v>
      </c>
      <c r="H724" s="42">
        <f t="shared" si="2"/>
        <v>273</v>
      </c>
    </row>
    <row r="725" spans="1:8" ht="15.75" customHeight="1">
      <c r="A725" s="72"/>
      <c r="B725" s="43"/>
      <c r="C725" s="43" t="s">
        <v>392</v>
      </c>
      <c r="D725" s="43" t="s">
        <v>393</v>
      </c>
      <c r="E725" s="43"/>
      <c r="F725" s="43"/>
      <c r="G725" s="38">
        <f t="shared" si="2"/>
        <v>0</v>
      </c>
      <c r="H725" s="38">
        <f t="shared" si="2"/>
        <v>273</v>
      </c>
    </row>
    <row r="726" spans="1:8" ht="15.75" customHeight="1">
      <c r="A726" s="72"/>
      <c r="B726" s="43"/>
      <c r="C726" s="43"/>
      <c r="D726" s="43" t="s">
        <v>394</v>
      </c>
      <c r="E726" s="43" t="s">
        <v>395</v>
      </c>
      <c r="F726" s="43"/>
      <c r="G726" s="38"/>
      <c r="H726" s="38">
        <v>273</v>
      </c>
    </row>
    <row r="727" spans="1:8" ht="15.75" customHeight="1">
      <c r="A727" s="72"/>
      <c r="B727" s="43"/>
      <c r="C727" s="43"/>
      <c r="D727" s="43"/>
      <c r="E727" s="43" t="s">
        <v>396</v>
      </c>
      <c r="F727" s="43"/>
      <c r="G727" s="38"/>
      <c r="H727" s="38"/>
    </row>
    <row r="728" spans="1:8" ht="15.75" customHeight="1">
      <c r="A728" s="35" t="s">
        <v>397</v>
      </c>
      <c r="B728" s="100"/>
      <c r="C728" s="100"/>
      <c r="D728" s="100"/>
      <c r="E728" s="100"/>
      <c r="F728" s="100"/>
      <c r="G728" s="36">
        <f aca="true" t="shared" si="3" ref="G728:H730">SUM(G729)</f>
        <v>180</v>
      </c>
      <c r="H728" s="36">
        <f t="shared" si="3"/>
        <v>206</v>
      </c>
    </row>
    <row r="729" spans="1:8" ht="15.75" customHeight="1">
      <c r="A729" s="84" t="s">
        <v>33</v>
      </c>
      <c r="B729" s="43"/>
      <c r="C729" s="69" t="s">
        <v>398</v>
      </c>
      <c r="D729" s="69"/>
      <c r="E729" s="69"/>
      <c r="F729" s="43"/>
      <c r="G729" s="42">
        <f t="shared" si="3"/>
        <v>180</v>
      </c>
      <c r="H729" s="42">
        <f t="shared" si="3"/>
        <v>206</v>
      </c>
    </row>
    <row r="730" spans="1:8" ht="15.75" customHeight="1">
      <c r="A730" s="72"/>
      <c r="B730" s="43" t="s">
        <v>399</v>
      </c>
      <c r="C730" s="43"/>
      <c r="D730" s="43" t="s">
        <v>400</v>
      </c>
      <c r="E730" s="43"/>
      <c r="F730" s="43"/>
      <c r="G730" s="38">
        <f t="shared" si="3"/>
        <v>180</v>
      </c>
      <c r="H730" s="38">
        <f t="shared" si="3"/>
        <v>206</v>
      </c>
    </row>
    <row r="731" spans="1:8" ht="15.75" customHeight="1">
      <c r="A731" s="72"/>
      <c r="B731" s="43"/>
      <c r="C731" s="43"/>
      <c r="D731" s="43"/>
      <c r="E731" s="43" t="s">
        <v>401</v>
      </c>
      <c r="F731" s="43"/>
      <c r="G731" s="38">
        <v>180</v>
      </c>
      <c r="H731" s="38">
        <v>206</v>
      </c>
    </row>
    <row r="732" spans="1:8" ht="15.75" customHeight="1">
      <c r="A732" s="72"/>
      <c r="B732" s="43"/>
      <c r="C732" s="43"/>
      <c r="D732" s="43"/>
      <c r="E732" s="43"/>
      <c r="F732" s="43"/>
      <c r="G732" s="38"/>
      <c r="H732" s="38"/>
    </row>
    <row r="733" spans="1:8" ht="15.75" customHeight="1">
      <c r="A733" s="10" t="s">
        <v>402</v>
      </c>
      <c r="B733" s="17"/>
      <c r="C733" s="17"/>
      <c r="D733" s="17"/>
      <c r="E733" s="17"/>
      <c r="F733" s="17"/>
      <c r="G733" s="36">
        <f>SUM(G734)</f>
        <v>100</v>
      </c>
      <c r="H733" s="36">
        <f>SUM(H734)</f>
        <v>305</v>
      </c>
    </row>
    <row r="734" spans="1:8" ht="15.75" customHeight="1">
      <c r="A734" s="32" t="s">
        <v>33</v>
      </c>
      <c r="B734" s="43"/>
      <c r="C734" s="69" t="s">
        <v>398</v>
      </c>
      <c r="D734" s="69"/>
      <c r="E734" s="69"/>
      <c r="F734" s="43"/>
      <c r="G734" s="42">
        <f>SUM(G735)</f>
        <v>100</v>
      </c>
      <c r="H734" s="42">
        <f>SUM(H735)</f>
        <v>305</v>
      </c>
    </row>
    <row r="735" spans="1:8" ht="15.75" customHeight="1">
      <c r="A735" s="72"/>
      <c r="B735" s="43" t="s">
        <v>403</v>
      </c>
      <c r="C735" s="43"/>
      <c r="D735" s="43" t="s">
        <v>404</v>
      </c>
      <c r="E735" s="43"/>
      <c r="F735" s="43"/>
      <c r="G735" s="38">
        <f>SUM(G736)</f>
        <v>100</v>
      </c>
      <c r="H735" s="38">
        <f>H736</f>
        <v>305</v>
      </c>
    </row>
    <row r="736" spans="1:8" ht="15.75" customHeight="1">
      <c r="A736" s="72"/>
      <c r="B736" s="43"/>
      <c r="C736" s="43"/>
      <c r="D736" s="43"/>
      <c r="E736" s="43" t="s">
        <v>405</v>
      </c>
      <c r="F736" s="43"/>
      <c r="G736" s="38">
        <v>100</v>
      </c>
      <c r="H736" s="38">
        <v>305</v>
      </c>
    </row>
    <row r="737" spans="1:8" ht="15.75" customHeight="1">
      <c r="A737" s="72"/>
      <c r="B737" s="43"/>
      <c r="C737" s="43"/>
      <c r="D737" s="43"/>
      <c r="E737" s="43"/>
      <c r="F737" s="43"/>
      <c r="G737" s="38"/>
      <c r="H737" s="38"/>
    </row>
    <row r="738" spans="1:8" ht="15.75" customHeight="1">
      <c r="A738" s="10" t="s">
        <v>406</v>
      </c>
      <c r="B738" s="14"/>
      <c r="C738" s="14"/>
      <c r="D738" s="14"/>
      <c r="E738" s="14"/>
      <c r="F738" s="14"/>
      <c r="G738" s="36">
        <f aca="true" t="shared" si="4" ref="G738:H740">SUM(G739)</f>
        <v>145</v>
      </c>
      <c r="H738" s="36">
        <f t="shared" si="4"/>
        <v>178</v>
      </c>
    </row>
    <row r="739" spans="1:8" ht="15.75" customHeight="1">
      <c r="A739" s="32" t="s">
        <v>35</v>
      </c>
      <c r="B739" s="69"/>
      <c r="C739" s="69" t="s">
        <v>36</v>
      </c>
      <c r="D739" s="69"/>
      <c r="E739" s="69"/>
      <c r="F739" s="43"/>
      <c r="G739" s="42">
        <f t="shared" si="4"/>
        <v>145</v>
      </c>
      <c r="H739" s="42">
        <f t="shared" si="4"/>
        <v>178</v>
      </c>
    </row>
    <row r="740" spans="1:8" ht="15.75" customHeight="1">
      <c r="A740" s="72"/>
      <c r="B740" s="43"/>
      <c r="C740" s="43" t="s">
        <v>296</v>
      </c>
      <c r="D740" s="43" t="s">
        <v>297</v>
      </c>
      <c r="E740" s="43"/>
      <c r="F740" s="43"/>
      <c r="G740" s="38">
        <f t="shared" si="4"/>
        <v>145</v>
      </c>
      <c r="H740" s="38">
        <f t="shared" si="4"/>
        <v>178</v>
      </c>
    </row>
    <row r="741" spans="1:8" ht="15.75" customHeight="1">
      <c r="A741" s="72"/>
      <c r="B741" s="43"/>
      <c r="C741" s="43"/>
      <c r="D741" s="43"/>
      <c r="E741" s="43" t="s">
        <v>407</v>
      </c>
      <c r="F741" s="43"/>
      <c r="G741" s="38">
        <v>145</v>
      </c>
      <c r="H741" s="38">
        <v>178</v>
      </c>
    </row>
    <row r="742" spans="1:8" ht="15.75" customHeight="1">
      <c r="A742" s="72"/>
      <c r="B742" s="43"/>
      <c r="C742" s="43"/>
      <c r="D742" s="43"/>
      <c r="E742" s="43"/>
      <c r="F742" s="43"/>
      <c r="G742" s="38"/>
      <c r="H742" s="38"/>
    </row>
    <row r="743" spans="1:8" ht="15.75" customHeight="1">
      <c r="A743" s="10" t="s">
        <v>408</v>
      </c>
      <c r="B743" s="14"/>
      <c r="C743" s="14"/>
      <c r="D743" s="14"/>
      <c r="E743" s="14"/>
      <c r="F743" s="14"/>
      <c r="G743" s="36">
        <f>G744</f>
        <v>696</v>
      </c>
      <c r="H743" s="36">
        <f>H744</f>
        <v>731</v>
      </c>
    </row>
    <row r="744" spans="1:8" ht="15.75" customHeight="1">
      <c r="A744" s="32" t="s">
        <v>35</v>
      </c>
      <c r="B744" s="69"/>
      <c r="C744" s="69" t="s">
        <v>36</v>
      </c>
      <c r="D744" s="69"/>
      <c r="E744" s="69"/>
      <c r="F744" s="43"/>
      <c r="G744" s="42">
        <f>SUM(G745)</f>
        <v>696</v>
      </c>
      <c r="H744" s="42">
        <f>SUM(H745)</f>
        <v>731</v>
      </c>
    </row>
    <row r="745" spans="1:8" ht="15.75" customHeight="1">
      <c r="A745" s="72"/>
      <c r="B745" s="43"/>
      <c r="C745" s="43" t="s">
        <v>296</v>
      </c>
      <c r="D745" s="43" t="s">
        <v>297</v>
      </c>
      <c r="E745" s="43"/>
      <c r="F745" s="43"/>
      <c r="G745" s="38">
        <f>SUM(G746)</f>
        <v>696</v>
      </c>
      <c r="H745" s="38">
        <f>SUM(H746)</f>
        <v>731</v>
      </c>
    </row>
    <row r="746" spans="1:8" ht="15.75" customHeight="1">
      <c r="A746" s="72"/>
      <c r="B746" s="43"/>
      <c r="C746" s="43"/>
      <c r="D746" s="43"/>
      <c r="E746" s="43" t="s">
        <v>409</v>
      </c>
      <c r="F746" s="43"/>
      <c r="G746" s="38">
        <v>696</v>
      </c>
      <c r="H746" s="38">
        <v>731</v>
      </c>
    </row>
    <row r="747" spans="1:8" ht="15.75" customHeight="1">
      <c r="A747" s="72"/>
      <c r="B747" s="43"/>
      <c r="C747" s="43"/>
      <c r="D747" s="43"/>
      <c r="E747" s="43"/>
      <c r="F747" s="43"/>
      <c r="G747" s="38"/>
      <c r="H747" s="38"/>
    </row>
    <row r="748" spans="1:8" ht="15.75" customHeight="1">
      <c r="A748" s="10" t="s">
        <v>410</v>
      </c>
      <c r="B748" s="17"/>
      <c r="C748" s="17"/>
      <c r="D748" s="17"/>
      <c r="E748" s="17"/>
      <c r="F748" s="14"/>
      <c r="G748" s="36">
        <f>SUM(G749)</f>
        <v>6500</v>
      </c>
      <c r="H748" s="36">
        <f>SUM(H749)</f>
        <v>6540</v>
      </c>
    </row>
    <row r="749" spans="1:8" ht="15.75" customHeight="1">
      <c r="A749" s="32" t="s">
        <v>33</v>
      </c>
      <c r="B749" s="43"/>
      <c r="C749" s="69" t="s">
        <v>398</v>
      </c>
      <c r="D749" s="69"/>
      <c r="E749" s="69"/>
      <c r="F749" s="43"/>
      <c r="G749" s="42">
        <f>G752</f>
        <v>6500</v>
      </c>
      <c r="H749" s="42">
        <f>H752+H750</f>
        <v>6540</v>
      </c>
    </row>
    <row r="750" spans="1:8" ht="15.75" customHeight="1">
      <c r="A750" s="32"/>
      <c r="B750" s="69" t="s">
        <v>392</v>
      </c>
      <c r="C750" s="69"/>
      <c r="D750" s="69" t="s">
        <v>393</v>
      </c>
      <c r="E750" s="69"/>
      <c r="F750" s="43"/>
      <c r="G750" s="42"/>
      <c r="H750" s="42">
        <f>H751</f>
        <v>0</v>
      </c>
    </row>
    <row r="751" spans="1:8" ht="15.75" customHeight="1">
      <c r="A751" s="32"/>
      <c r="B751" s="43"/>
      <c r="C751" s="43" t="s">
        <v>394</v>
      </c>
      <c r="D751" s="69"/>
      <c r="E751" s="43" t="s">
        <v>411</v>
      </c>
      <c r="F751" s="43"/>
      <c r="G751" s="42"/>
      <c r="H751" s="38">
        <v>0</v>
      </c>
    </row>
    <row r="752" spans="1:8" ht="15.75" customHeight="1">
      <c r="A752" s="72"/>
      <c r="B752" s="69" t="s">
        <v>412</v>
      </c>
      <c r="C752" s="69"/>
      <c r="D752" s="69" t="s">
        <v>413</v>
      </c>
      <c r="E752" s="69"/>
      <c r="F752" s="43"/>
      <c r="G752" s="42">
        <f>SUM(G754:G761)</f>
        <v>6500</v>
      </c>
      <c r="H752" s="42">
        <f>SUM(H753:H761)</f>
        <v>6540</v>
      </c>
    </row>
    <row r="753" spans="1:8" ht="15.75" customHeight="1">
      <c r="A753" s="72"/>
      <c r="B753" s="69"/>
      <c r="C753" s="69"/>
      <c r="D753" s="69"/>
      <c r="E753" s="69" t="s">
        <v>414</v>
      </c>
      <c r="F753" s="43"/>
      <c r="G753" s="42">
        <v>0</v>
      </c>
      <c r="H753" s="42">
        <v>6540</v>
      </c>
    </row>
    <row r="754" spans="1:8" ht="15.75" customHeight="1">
      <c r="A754" s="72"/>
      <c r="B754" s="43"/>
      <c r="C754" s="43"/>
      <c r="D754" s="43"/>
      <c r="E754" s="43" t="s">
        <v>415</v>
      </c>
      <c r="F754" s="43"/>
      <c r="G754" s="38">
        <v>1300</v>
      </c>
      <c r="H754" s="38">
        <v>0</v>
      </c>
    </row>
    <row r="755" spans="1:8" ht="15.75" customHeight="1">
      <c r="A755" s="72"/>
      <c r="B755" s="43"/>
      <c r="C755" s="43"/>
      <c r="D755" s="43"/>
      <c r="E755" s="43" t="s">
        <v>416</v>
      </c>
      <c r="F755" s="43"/>
      <c r="G755" s="38">
        <v>400</v>
      </c>
      <c r="H755" s="38">
        <v>0</v>
      </c>
    </row>
    <row r="756" spans="1:8" ht="15.75" customHeight="1">
      <c r="A756" s="72"/>
      <c r="B756" s="43"/>
      <c r="C756" s="43"/>
      <c r="D756" s="43"/>
      <c r="E756" s="43" t="s">
        <v>405</v>
      </c>
      <c r="F756" s="43"/>
      <c r="G756" s="38">
        <v>900</v>
      </c>
      <c r="H756" s="38">
        <v>0</v>
      </c>
    </row>
    <row r="757" spans="1:8" ht="15.75" customHeight="1">
      <c r="A757" s="72"/>
      <c r="B757" s="43"/>
      <c r="C757" s="43"/>
      <c r="D757" s="43"/>
      <c r="E757" s="43" t="s">
        <v>417</v>
      </c>
      <c r="F757" s="43"/>
      <c r="G757" s="38">
        <v>300</v>
      </c>
      <c r="H757" s="38">
        <v>0</v>
      </c>
    </row>
    <row r="758" spans="1:8" ht="15.75" customHeight="1">
      <c r="A758" s="72"/>
      <c r="B758" s="43"/>
      <c r="C758" s="43"/>
      <c r="D758" s="43"/>
      <c r="E758" s="43" t="s">
        <v>418</v>
      </c>
      <c r="F758" s="43"/>
      <c r="G758" s="38">
        <v>800</v>
      </c>
      <c r="H758" s="38">
        <v>0</v>
      </c>
    </row>
    <row r="759" spans="1:8" ht="15.75" customHeight="1">
      <c r="A759" s="72"/>
      <c r="B759" s="43"/>
      <c r="C759" s="43"/>
      <c r="D759" s="43"/>
      <c r="E759" s="43" t="s">
        <v>419</v>
      </c>
      <c r="F759" s="43"/>
      <c r="G759" s="38">
        <v>500</v>
      </c>
      <c r="H759" s="38">
        <v>0</v>
      </c>
    </row>
    <row r="760" spans="1:8" ht="15.75" customHeight="1">
      <c r="A760" s="72"/>
      <c r="B760" s="43"/>
      <c r="C760" s="43"/>
      <c r="D760" s="43"/>
      <c r="E760" s="43" t="s">
        <v>420</v>
      </c>
      <c r="F760" s="43"/>
      <c r="G760" s="38">
        <v>800</v>
      </c>
      <c r="H760" s="38">
        <v>0</v>
      </c>
    </row>
    <row r="761" spans="1:8" ht="15.75" customHeight="1">
      <c r="A761" s="72"/>
      <c r="B761" s="43"/>
      <c r="C761" s="43"/>
      <c r="D761" s="43"/>
      <c r="E761" s="43" t="s">
        <v>421</v>
      </c>
      <c r="F761" s="43"/>
      <c r="G761" s="38">
        <v>1500</v>
      </c>
      <c r="H761" s="38">
        <v>0</v>
      </c>
    </row>
    <row r="762" spans="1:8" ht="15.75" customHeight="1">
      <c r="A762" s="72"/>
      <c r="B762" s="43"/>
      <c r="C762" s="43"/>
      <c r="D762" s="43"/>
      <c r="E762" s="69" t="s">
        <v>422</v>
      </c>
      <c r="F762" s="69"/>
      <c r="G762" s="42">
        <f>G763</f>
        <v>0</v>
      </c>
      <c r="H762" s="42">
        <f>H763</f>
        <v>686</v>
      </c>
    </row>
    <row r="763" spans="1:8" ht="15.75" customHeight="1">
      <c r="A763" s="72"/>
      <c r="B763" s="43"/>
      <c r="C763" s="43"/>
      <c r="D763" s="43"/>
      <c r="E763" s="43" t="s">
        <v>423</v>
      </c>
      <c r="F763" s="43"/>
      <c r="G763" s="38"/>
      <c r="H763" s="38">
        <v>686</v>
      </c>
    </row>
    <row r="764" spans="1:8" ht="15.75" customHeight="1">
      <c r="A764" s="72"/>
      <c r="B764" s="43"/>
      <c r="C764" s="43"/>
      <c r="D764" s="43"/>
      <c r="E764" s="43"/>
      <c r="F764" s="43"/>
      <c r="G764" s="38"/>
      <c r="H764" s="38"/>
    </row>
    <row r="765" spans="1:8" ht="15.75" customHeight="1">
      <c r="A765" s="20"/>
      <c r="B765" s="14"/>
      <c r="C765" s="17" t="s">
        <v>424</v>
      </c>
      <c r="D765" s="17"/>
      <c r="E765" s="17"/>
      <c r="F765" s="89">
        <f>F10+F89+F151+F215+F240+F343+F403+F458+F495+F559+F594+F625+F672</f>
        <v>35</v>
      </c>
      <c r="G765" s="36">
        <f>G9+G89+G117+G129+G138+G151+G194+G202+G206+G215+G240+G298+G320+G325+G343+G384+G399+G403+G450+G458+G495+G550+G559+G594+G625+G728+G733+G738+G743+G748+G718</f>
        <v>449618</v>
      </c>
      <c r="H765" s="36">
        <f>H9+H89+H117+H129+H138+H151+H194+H202+H206+H215+H240+H298+H320+H325+H343+H384+H399+H403+H450+H458+H495+H550+H559+H594+H625+H728+H733+H738+H743+H748+H718+H84+H723+H672</f>
        <v>603950</v>
      </c>
    </row>
    <row r="766" spans="1:8" ht="15.75" customHeight="1">
      <c r="A766" s="72"/>
      <c r="B766" s="43"/>
      <c r="C766" s="69"/>
      <c r="D766" s="69"/>
      <c r="E766" s="69"/>
      <c r="F766" s="101"/>
      <c r="G766" s="42"/>
      <c r="H766" s="42"/>
    </row>
    <row r="767" spans="1:8" ht="15.75" customHeight="1">
      <c r="A767" s="32" t="s">
        <v>27</v>
      </c>
      <c r="B767" s="69"/>
      <c r="C767" s="69" t="s">
        <v>222</v>
      </c>
      <c r="D767" s="69"/>
      <c r="E767" s="69"/>
      <c r="F767" s="43"/>
      <c r="G767" s="38">
        <f>G10+G90+G130+G152+G216+G241+G344+G404+G459+G496+G560+G595+G626</f>
        <v>75422</v>
      </c>
      <c r="H767" s="38">
        <f>H10+H90+H130+H152+H216+H241+H344+H404+H459+H496+H560+H595+H626+H673</f>
        <v>77316</v>
      </c>
    </row>
    <row r="768" spans="1:8" ht="15.75" customHeight="1">
      <c r="A768" s="32" t="s">
        <v>29</v>
      </c>
      <c r="B768" s="69"/>
      <c r="C768" s="69" t="s">
        <v>240</v>
      </c>
      <c r="D768" s="76"/>
      <c r="E768" s="76"/>
      <c r="F768" s="43"/>
      <c r="G768" s="38">
        <f>G23+G96+G135+G159+G221+G252+G351+G411+G465+G505+G565+G600+G633</f>
        <v>20265</v>
      </c>
      <c r="H768" s="38">
        <f>H23+H96+H135+H159+H221+H252+H351+H411+H465+H505+H565+H600+H633+H680</f>
        <v>20796</v>
      </c>
    </row>
    <row r="769" spans="1:8" ht="15.75" customHeight="1">
      <c r="A769" s="32" t="s">
        <v>31</v>
      </c>
      <c r="B769" s="69"/>
      <c r="C769" s="69" t="s">
        <v>32</v>
      </c>
      <c r="D769" s="69"/>
      <c r="E769" s="69"/>
      <c r="F769" s="43"/>
      <c r="G769" s="38">
        <f>G29+G101+G118+G139+G164+G195+G207+G226+G258+G299+G326+G356+G385+G417+G451+G470+G511+G571+G605+G638</f>
        <v>145452</v>
      </c>
      <c r="H769" s="38">
        <f>H29+H101+H118+H139+H164+H195+H207+H226+H258+H299+H326+H356+H385+H417+H451+H470+H511+H571+H605+H638+H685</f>
        <v>168558</v>
      </c>
    </row>
    <row r="770" spans="1:8" ht="15.75" customHeight="1">
      <c r="A770" s="32" t="s">
        <v>33</v>
      </c>
      <c r="B770" s="43"/>
      <c r="C770" s="69" t="s">
        <v>398</v>
      </c>
      <c r="D770" s="69"/>
      <c r="E770" s="69"/>
      <c r="F770" s="43"/>
      <c r="G770" s="38">
        <f>G749+G734+G729</f>
        <v>6780</v>
      </c>
      <c r="H770" s="38">
        <f>H749+H734+H729+H724</f>
        <v>7324</v>
      </c>
    </row>
    <row r="771" spans="1:8" ht="15.75" customHeight="1">
      <c r="A771" s="32" t="s">
        <v>35</v>
      </c>
      <c r="B771" s="69"/>
      <c r="C771" s="69" t="s">
        <v>36</v>
      </c>
      <c r="D771" s="69"/>
      <c r="E771" s="69"/>
      <c r="F771" s="102"/>
      <c r="G771" s="38">
        <f>G64+G317+G321+G340+G400+G551+G719+G739+G744</f>
        <v>83021</v>
      </c>
      <c r="H771" s="38">
        <f>H64+H317+H321+H340+H400+H551+H719+H739+H744</f>
        <v>202570</v>
      </c>
    </row>
    <row r="772" spans="1:8" ht="15.75" customHeight="1">
      <c r="A772" s="32" t="s">
        <v>38</v>
      </c>
      <c r="B772" s="69"/>
      <c r="C772" s="160" t="s">
        <v>39</v>
      </c>
      <c r="D772" s="160"/>
      <c r="E772" s="160"/>
      <c r="F772" s="43"/>
      <c r="G772" s="38">
        <f>G288+G125+G545+G76</f>
        <v>47700</v>
      </c>
      <c r="H772" s="38">
        <f>H288+H125+H545+H76+H668+H590</f>
        <v>51008</v>
      </c>
    </row>
    <row r="773" spans="1:8" ht="15.75" customHeight="1">
      <c r="A773" s="32" t="s">
        <v>40</v>
      </c>
      <c r="B773" s="69"/>
      <c r="C773" s="160" t="s">
        <v>425</v>
      </c>
      <c r="D773" s="160"/>
      <c r="E773" s="160"/>
      <c r="F773" s="43"/>
      <c r="G773" s="38">
        <f>G294+G446+G147</f>
        <v>66624</v>
      </c>
      <c r="H773" s="38">
        <f>H294+H446+H147+H556</f>
        <v>66624</v>
      </c>
    </row>
    <row r="774" spans="1:8" ht="15.75" customHeight="1">
      <c r="A774" s="32" t="s">
        <v>42</v>
      </c>
      <c r="B774" s="69"/>
      <c r="C774" s="69" t="s">
        <v>43</v>
      </c>
      <c r="D774" s="69"/>
      <c r="E774" s="69"/>
      <c r="F774" s="102"/>
      <c r="G774" s="38">
        <f>G199+G203+G79</f>
        <v>4354</v>
      </c>
      <c r="H774" s="38">
        <f>H199+H203+H79</f>
        <v>4099</v>
      </c>
    </row>
    <row r="775" spans="1:8" ht="15.75" customHeight="1">
      <c r="A775" s="32" t="s">
        <v>45</v>
      </c>
      <c r="B775" s="69"/>
      <c r="C775" s="69" t="s">
        <v>44</v>
      </c>
      <c r="D775" s="69"/>
      <c r="E775" s="69"/>
      <c r="F775" s="43"/>
      <c r="G775" s="38">
        <f>G85</f>
        <v>0</v>
      </c>
      <c r="H775" s="38">
        <f>H85</f>
        <v>5655</v>
      </c>
    </row>
    <row r="776" spans="1:8" ht="15.75" customHeight="1">
      <c r="A776" s="32"/>
      <c r="B776" s="69"/>
      <c r="C776" s="69" t="s">
        <v>424</v>
      </c>
      <c r="D776" s="69"/>
      <c r="E776" s="69"/>
      <c r="F776" s="69"/>
      <c r="G776" s="42">
        <f>SUM(G767:G775)</f>
        <v>449618</v>
      </c>
      <c r="H776" s="42">
        <f>SUM(H767:H775)</f>
        <v>603950</v>
      </c>
    </row>
  </sheetData>
  <sheetProtection selectLockedCells="1" selectUnlockedCells="1"/>
  <mergeCells count="12">
    <mergeCell ref="A7:E8"/>
    <mergeCell ref="F7:F8"/>
    <mergeCell ref="G7:G8"/>
    <mergeCell ref="H7:H8"/>
    <mergeCell ref="C772:E772"/>
    <mergeCell ref="C773:E773"/>
    <mergeCell ref="A1:H1"/>
    <mergeCell ref="A2:H2"/>
    <mergeCell ref="A3:H3"/>
    <mergeCell ref="A4:H4"/>
    <mergeCell ref="A5:H5"/>
    <mergeCell ref="F6:H6"/>
  </mergeCells>
  <printOptions headings="1" horizontalCentered="1"/>
  <pageMargins left="0.25" right="0.25" top="0.75" bottom="0.75" header="0.5118055555555555" footer="0.3"/>
  <pageSetup horizontalDpi="300" verticalDpi="300" orientation="portrait" paperSize="9" scale="63"/>
  <headerFooter alignWithMargins="0">
    <oddFooter>&amp;C&amp;P. oldal, összesen: &amp;N</oddFooter>
  </headerFooter>
  <rowBreaks count="9" manualBreakCount="9">
    <brk id="78" max="255" man="1"/>
    <brk id="150" max="255" man="1"/>
    <brk id="214" max="255" man="1"/>
    <brk id="297" max="255" man="1"/>
    <brk id="383" max="255" man="1"/>
    <brk id="449" max="255" man="1"/>
    <brk id="524" max="255" man="1"/>
    <brk id="593" max="255" man="1"/>
    <brk id="7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3" width="12.7109375" style="0" customWidth="1"/>
    <col min="4" max="4" width="9.421875" style="0" customWidth="1"/>
    <col min="5" max="5" width="9.28125" style="0" customWidth="1"/>
    <col min="6" max="6" width="9.140625" style="0" customWidth="1"/>
    <col min="7" max="7" width="8.7109375" style="0" customWidth="1"/>
    <col min="8" max="8" width="9.8515625" style="0" customWidth="1"/>
    <col min="9" max="255" width="9.140625" style="0" customWidth="1"/>
  </cols>
  <sheetData>
    <row r="1" spans="1:8" ht="15.75">
      <c r="A1" s="151" t="s">
        <v>486</v>
      </c>
      <c r="B1" s="151"/>
      <c r="C1" s="151"/>
      <c r="D1" s="151"/>
      <c r="E1" s="151"/>
      <c r="F1" s="151"/>
      <c r="G1" s="151"/>
      <c r="H1" s="151"/>
    </row>
    <row r="2" spans="1:8" ht="15.75">
      <c r="A2" s="136" t="s">
        <v>426</v>
      </c>
      <c r="B2" s="136"/>
      <c r="C2" s="136"/>
      <c r="D2" s="136"/>
      <c r="E2" s="136"/>
      <c r="F2" s="136"/>
      <c r="G2" s="136"/>
      <c r="H2" s="136"/>
    </row>
    <row r="3" spans="1:8" ht="15.75">
      <c r="A3" s="144" t="s">
        <v>1</v>
      </c>
      <c r="B3" s="144"/>
      <c r="C3" s="144"/>
      <c r="D3" s="144"/>
      <c r="E3" s="144"/>
      <c r="F3" s="144"/>
      <c r="G3" s="144"/>
      <c r="H3" s="144"/>
    </row>
    <row r="4" spans="1:8" ht="15.75">
      <c r="A4" s="144" t="s">
        <v>427</v>
      </c>
      <c r="B4" s="144"/>
      <c r="C4" s="144"/>
      <c r="D4" s="144"/>
      <c r="E4" s="144"/>
      <c r="F4" s="144"/>
      <c r="G4" s="144"/>
      <c r="H4" s="144"/>
    </row>
    <row r="5" spans="1:8" ht="15.75">
      <c r="A5" s="144" t="s">
        <v>203</v>
      </c>
      <c r="B5" s="144"/>
      <c r="C5" s="144"/>
      <c r="D5" s="144"/>
      <c r="E5" s="144"/>
      <c r="F5" s="144"/>
      <c r="G5" s="144"/>
      <c r="H5" s="144"/>
    </row>
    <row r="6" spans="1:8" ht="15.75">
      <c r="A6" s="62"/>
      <c r="B6" s="62"/>
      <c r="C6" s="62"/>
      <c r="D6" s="25"/>
      <c r="E6" s="161" t="s">
        <v>3</v>
      </c>
      <c r="F6" s="161"/>
      <c r="G6" s="161"/>
      <c r="H6" s="161"/>
    </row>
    <row r="7" spans="1:8" ht="12.75" customHeight="1">
      <c r="A7" s="162" t="s">
        <v>205</v>
      </c>
      <c r="B7" s="162"/>
      <c r="C7" s="162"/>
      <c r="D7" s="162"/>
      <c r="E7" s="155" t="s">
        <v>206</v>
      </c>
      <c r="F7" s="155" t="s">
        <v>207</v>
      </c>
      <c r="G7" s="155" t="s">
        <v>428</v>
      </c>
      <c r="H7" s="155" t="s">
        <v>209</v>
      </c>
    </row>
    <row r="8" spans="1:8" ht="12.75">
      <c r="A8" s="162"/>
      <c r="B8" s="162"/>
      <c r="C8" s="162"/>
      <c r="D8" s="162"/>
      <c r="E8" s="155"/>
      <c r="F8" s="155"/>
      <c r="G8" s="155"/>
      <c r="H8" s="155"/>
    </row>
    <row r="9" spans="1:8" ht="12.75">
      <c r="A9" s="162"/>
      <c r="B9" s="162"/>
      <c r="C9" s="162"/>
      <c r="D9" s="162"/>
      <c r="E9" s="155"/>
      <c r="F9" s="155"/>
      <c r="G9" s="155"/>
      <c r="H9" s="155"/>
    </row>
    <row r="10" spans="1:8" ht="15" customHeight="1">
      <c r="A10" s="162"/>
      <c r="B10" s="162"/>
      <c r="C10" s="162"/>
      <c r="D10" s="162"/>
      <c r="E10" s="155"/>
      <c r="F10" s="155"/>
      <c r="G10" s="155"/>
      <c r="H10" s="155"/>
    </row>
    <row r="11" spans="1:8" ht="15.75">
      <c r="A11" s="103" t="s">
        <v>429</v>
      </c>
      <c r="B11" s="104"/>
      <c r="C11" s="104"/>
      <c r="D11" s="104"/>
      <c r="E11" s="105" t="s">
        <v>430</v>
      </c>
      <c r="F11" s="106"/>
      <c r="G11" s="59"/>
      <c r="H11" s="107" t="s">
        <v>430</v>
      </c>
    </row>
    <row r="12" spans="1:8" ht="15.75">
      <c r="A12" s="108" t="s">
        <v>90</v>
      </c>
      <c r="B12" s="109"/>
      <c r="C12" s="109"/>
      <c r="D12" s="110"/>
      <c r="E12" s="63">
        <v>1935</v>
      </c>
      <c r="F12" s="59"/>
      <c r="G12" s="59"/>
      <c r="H12" s="59">
        <f aca="true" t="shared" si="0" ref="H12:H20">SUM(E12:G12)</f>
        <v>1935</v>
      </c>
    </row>
    <row r="13" spans="1:8" ht="15.75">
      <c r="A13" s="103" t="s">
        <v>431</v>
      </c>
      <c r="B13" s="111"/>
      <c r="C13" s="111"/>
      <c r="D13" s="111"/>
      <c r="E13" s="63">
        <v>40815</v>
      </c>
      <c r="F13" s="59"/>
      <c r="G13" s="59"/>
      <c r="H13" s="59">
        <f t="shared" si="0"/>
        <v>40815</v>
      </c>
    </row>
    <row r="14" spans="1:8" ht="15.75">
      <c r="A14" s="108" t="s">
        <v>127</v>
      </c>
      <c r="B14" s="109"/>
      <c r="C14" s="109"/>
      <c r="D14" s="110"/>
      <c r="E14" s="63">
        <v>11191</v>
      </c>
      <c r="F14" s="59"/>
      <c r="G14" s="59"/>
      <c r="H14" s="59">
        <f t="shared" si="0"/>
        <v>11191</v>
      </c>
    </row>
    <row r="15" spans="1:8" ht="15.75">
      <c r="A15" s="103" t="s">
        <v>333</v>
      </c>
      <c r="B15" s="111"/>
      <c r="C15" s="111"/>
      <c r="D15" s="111"/>
      <c r="E15" s="63">
        <v>13800</v>
      </c>
      <c r="F15" s="59"/>
      <c r="G15" s="59"/>
      <c r="H15" s="59">
        <f t="shared" si="0"/>
        <v>13800</v>
      </c>
    </row>
    <row r="16" spans="1:8" ht="15.75">
      <c r="A16" s="103" t="s">
        <v>129</v>
      </c>
      <c r="B16" s="111"/>
      <c r="C16" s="111"/>
      <c r="D16" s="111"/>
      <c r="E16" s="112"/>
      <c r="F16" s="59">
        <v>5956</v>
      </c>
      <c r="G16" s="59"/>
      <c r="H16" s="59">
        <f t="shared" si="0"/>
        <v>5956</v>
      </c>
    </row>
    <row r="17" spans="1:8" ht="15.75">
      <c r="A17" s="108" t="s">
        <v>132</v>
      </c>
      <c r="B17" s="109"/>
      <c r="C17" s="109"/>
      <c r="D17" s="110"/>
      <c r="E17" s="63"/>
      <c r="F17" s="59">
        <v>1100</v>
      </c>
      <c r="G17" s="59"/>
      <c r="H17" s="59">
        <f t="shared" si="0"/>
        <v>1100</v>
      </c>
    </row>
    <row r="18" spans="1:8" ht="15.75">
      <c r="A18" s="108" t="s">
        <v>344</v>
      </c>
      <c r="B18" s="109"/>
      <c r="C18" s="109"/>
      <c r="D18" s="110"/>
      <c r="E18" s="63">
        <v>2000</v>
      </c>
      <c r="F18" s="59"/>
      <c r="G18" s="59"/>
      <c r="H18" s="59">
        <f t="shared" si="0"/>
        <v>2000</v>
      </c>
    </row>
    <row r="19" spans="1:8" ht="15.75">
      <c r="A19" s="108" t="s">
        <v>347</v>
      </c>
      <c r="B19" s="109"/>
      <c r="C19" s="109"/>
      <c r="D19" s="110"/>
      <c r="E19" s="63">
        <v>18800</v>
      </c>
      <c r="F19" s="59"/>
      <c r="G19" s="59"/>
      <c r="H19" s="59">
        <f t="shared" si="0"/>
        <v>18800</v>
      </c>
    </row>
    <row r="20" spans="1:8" ht="15.75">
      <c r="A20" s="108" t="s">
        <v>348</v>
      </c>
      <c r="B20" s="109"/>
      <c r="C20" s="109"/>
      <c r="D20" s="110"/>
      <c r="E20" s="63">
        <v>5050</v>
      </c>
      <c r="F20" s="59"/>
      <c r="G20" s="59"/>
      <c r="H20" s="59">
        <f t="shared" si="0"/>
        <v>5050</v>
      </c>
    </row>
    <row r="21" spans="1:8" ht="15.75">
      <c r="A21" s="103" t="s">
        <v>137</v>
      </c>
      <c r="B21" s="111"/>
      <c r="C21" s="111"/>
      <c r="D21" s="111"/>
      <c r="E21" s="63">
        <v>142138</v>
      </c>
      <c r="F21" s="59"/>
      <c r="G21" s="59"/>
      <c r="H21" s="59">
        <v>142138</v>
      </c>
    </row>
    <row r="22" spans="1:8" ht="15.75">
      <c r="A22" s="108" t="s">
        <v>365</v>
      </c>
      <c r="B22" s="109"/>
      <c r="C22" s="109"/>
      <c r="D22" s="110"/>
      <c r="E22" s="63">
        <v>3321</v>
      </c>
      <c r="F22" s="59"/>
      <c r="G22" s="59"/>
      <c r="H22" s="59">
        <f aca="true" t="shared" si="1" ref="H22:H27">SUM(E22:G22)</f>
        <v>3321</v>
      </c>
    </row>
    <row r="23" spans="1:8" ht="15.75">
      <c r="A23" s="108" t="s">
        <v>367</v>
      </c>
      <c r="B23" s="109"/>
      <c r="C23" s="109"/>
      <c r="D23" s="110"/>
      <c r="E23" s="63">
        <v>877</v>
      </c>
      <c r="F23" s="59"/>
      <c r="G23" s="59"/>
      <c r="H23" s="59">
        <f t="shared" si="1"/>
        <v>877</v>
      </c>
    </row>
    <row r="24" spans="1:8" ht="15.75">
      <c r="A24" s="108" t="s">
        <v>143</v>
      </c>
      <c r="B24" s="109"/>
      <c r="C24" s="109"/>
      <c r="D24" s="110"/>
      <c r="E24" s="63">
        <v>3200</v>
      </c>
      <c r="F24" s="59"/>
      <c r="G24" s="59"/>
      <c r="H24" s="59">
        <f t="shared" si="1"/>
        <v>3200</v>
      </c>
    </row>
    <row r="25" spans="1:8" ht="15.75">
      <c r="A25" s="108" t="s">
        <v>144</v>
      </c>
      <c r="B25" s="109"/>
      <c r="C25" s="109"/>
      <c r="D25" s="110"/>
      <c r="E25" s="63">
        <v>5387</v>
      </c>
      <c r="F25" s="59"/>
      <c r="G25" s="59"/>
      <c r="H25" s="59">
        <f t="shared" si="1"/>
        <v>5387</v>
      </c>
    </row>
    <row r="26" spans="1:8" ht="15.75">
      <c r="A26" s="108" t="s">
        <v>368</v>
      </c>
      <c r="B26" s="109"/>
      <c r="C26" s="109"/>
      <c r="D26" s="110"/>
      <c r="E26" s="112"/>
      <c r="F26" s="59">
        <v>550</v>
      </c>
      <c r="G26" s="59"/>
      <c r="H26" s="59">
        <f t="shared" si="1"/>
        <v>550</v>
      </c>
    </row>
    <row r="27" spans="1:8" ht="15.75">
      <c r="A27" s="103" t="s">
        <v>369</v>
      </c>
      <c r="B27" s="111"/>
      <c r="C27" s="111"/>
      <c r="D27" s="111"/>
      <c r="E27" s="112"/>
      <c r="F27" s="59">
        <v>1700</v>
      </c>
      <c r="G27" s="59"/>
      <c r="H27" s="59">
        <f t="shared" si="1"/>
        <v>1700</v>
      </c>
    </row>
    <row r="28" spans="1:8" ht="15.75">
      <c r="A28" s="108" t="s">
        <v>147</v>
      </c>
      <c r="B28" s="109"/>
      <c r="C28" s="109"/>
      <c r="D28" s="110"/>
      <c r="E28" s="112"/>
      <c r="F28" s="59">
        <v>31876</v>
      </c>
      <c r="G28" s="59"/>
      <c r="H28" s="59">
        <v>31876</v>
      </c>
    </row>
    <row r="29" spans="1:8" ht="15.75">
      <c r="A29" s="108" t="s">
        <v>370</v>
      </c>
      <c r="B29" s="109"/>
      <c r="C29" s="109"/>
      <c r="D29" s="110"/>
      <c r="E29" s="112"/>
      <c r="F29" s="59">
        <v>510</v>
      </c>
      <c r="G29" s="59"/>
      <c r="H29" s="59">
        <v>510</v>
      </c>
    </row>
    <row r="30" spans="1:8" ht="15.75">
      <c r="A30" s="108" t="s">
        <v>151</v>
      </c>
      <c r="B30" s="109"/>
      <c r="C30" s="109"/>
      <c r="D30" s="110"/>
      <c r="E30" s="112"/>
      <c r="F30" s="59">
        <v>4487</v>
      </c>
      <c r="G30" s="59"/>
      <c r="H30" s="59">
        <f>SUM(E30:G30)</f>
        <v>4487</v>
      </c>
    </row>
    <row r="31" spans="1:8" ht="15.75">
      <c r="A31" s="108" t="s">
        <v>215</v>
      </c>
      <c r="B31" s="109"/>
      <c r="C31" s="109"/>
      <c r="D31" s="110"/>
      <c r="E31" s="112"/>
      <c r="F31" s="59">
        <v>19270</v>
      </c>
      <c r="G31" s="59"/>
      <c r="H31" s="59">
        <v>19270</v>
      </c>
    </row>
    <row r="32" spans="1:8" ht="15.75">
      <c r="A32" s="108" t="s">
        <v>157</v>
      </c>
      <c r="B32" s="109"/>
      <c r="C32" s="109"/>
      <c r="D32" s="110"/>
      <c r="E32" s="63">
        <v>32111</v>
      </c>
      <c r="F32" s="59">
        <v>3924</v>
      </c>
      <c r="G32" s="59"/>
      <c r="H32" s="59">
        <v>36035</v>
      </c>
    </row>
    <row r="33" spans="1:8" ht="15.75">
      <c r="A33" s="103" t="s">
        <v>432</v>
      </c>
      <c r="B33" s="111"/>
      <c r="C33" s="111"/>
      <c r="D33" s="111"/>
      <c r="E33" s="63"/>
      <c r="F33" s="59">
        <v>8529</v>
      </c>
      <c r="G33" s="59"/>
      <c r="H33" s="59">
        <v>8529</v>
      </c>
    </row>
    <row r="34" spans="1:8" ht="15.75">
      <c r="A34" s="103" t="s">
        <v>433</v>
      </c>
      <c r="B34" s="111"/>
      <c r="C34" s="111"/>
      <c r="D34" s="111"/>
      <c r="E34" s="63"/>
      <c r="F34" s="59">
        <v>7870</v>
      </c>
      <c r="G34" s="59"/>
      <c r="H34" s="59">
        <f>SUM(E34:G34)</f>
        <v>7870</v>
      </c>
    </row>
    <row r="35" spans="1:8" ht="15.75">
      <c r="A35" s="108" t="s">
        <v>434</v>
      </c>
      <c r="B35" s="109"/>
      <c r="C35" s="109"/>
      <c r="D35" s="110"/>
      <c r="E35" s="63"/>
      <c r="F35" s="59">
        <v>17924</v>
      </c>
      <c r="G35" s="59"/>
      <c r="H35" s="59">
        <v>17924</v>
      </c>
    </row>
    <row r="36" spans="1:8" ht="15.75">
      <c r="A36" s="108" t="s">
        <v>158</v>
      </c>
      <c r="B36" s="109"/>
      <c r="C36" s="109"/>
      <c r="D36" s="110"/>
      <c r="E36" s="63">
        <v>15615</v>
      </c>
      <c r="F36" s="59"/>
      <c r="G36" s="59"/>
      <c r="H36" s="59">
        <v>15615</v>
      </c>
    </row>
    <row r="37" spans="1:8" ht="15.75">
      <c r="A37" s="108" t="s">
        <v>389</v>
      </c>
      <c r="B37" s="109"/>
      <c r="C37" s="109"/>
      <c r="D37" s="110"/>
      <c r="E37" s="63"/>
      <c r="F37" s="59">
        <v>16</v>
      </c>
      <c r="G37" s="59"/>
      <c r="H37" s="59">
        <f>SUM(E37:G37)</f>
        <v>16</v>
      </c>
    </row>
    <row r="38" spans="1:8" ht="15.75">
      <c r="A38" s="108" t="s">
        <v>435</v>
      </c>
      <c r="B38" s="109"/>
      <c r="C38" s="109"/>
      <c r="D38" s="110"/>
      <c r="E38" s="63">
        <v>273</v>
      </c>
      <c r="F38" s="59"/>
      <c r="G38" s="59"/>
      <c r="H38" s="59">
        <v>273</v>
      </c>
    </row>
    <row r="39" spans="1:8" ht="15.75">
      <c r="A39" s="113" t="s">
        <v>397</v>
      </c>
      <c r="B39" s="114"/>
      <c r="C39" s="114"/>
      <c r="D39" s="115"/>
      <c r="E39" s="59"/>
      <c r="F39" s="59"/>
      <c r="G39" s="59">
        <v>206</v>
      </c>
      <c r="H39" s="59">
        <f>SUM(E39:G39)</f>
        <v>206</v>
      </c>
    </row>
    <row r="40" spans="1:8" ht="15.75">
      <c r="A40" s="103" t="s">
        <v>402</v>
      </c>
      <c r="B40" s="111"/>
      <c r="C40" s="111"/>
      <c r="D40" s="111"/>
      <c r="E40" s="63"/>
      <c r="F40" s="59"/>
      <c r="G40" s="59">
        <v>305</v>
      </c>
      <c r="H40" s="59">
        <f>SUM(E40:G40)</f>
        <v>305</v>
      </c>
    </row>
    <row r="41" spans="1:8" ht="15.75">
      <c r="A41" s="108" t="s">
        <v>406</v>
      </c>
      <c r="B41" s="109"/>
      <c r="C41" s="109"/>
      <c r="D41" s="110"/>
      <c r="E41" s="63"/>
      <c r="F41" s="59">
        <v>178</v>
      </c>
      <c r="G41" s="59"/>
      <c r="H41" s="59">
        <v>178</v>
      </c>
    </row>
    <row r="42" spans="1:8" ht="15.75">
      <c r="A42" s="108" t="s">
        <v>408</v>
      </c>
      <c r="B42" s="109"/>
      <c r="C42" s="109"/>
      <c r="D42" s="110"/>
      <c r="E42" s="63"/>
      <c r="F42" s="59">
        <v>731</v>
      </c>
      <c r="G42" s="59"/>
      <c r="H42" s="59">
        <f>SUM(E42:G42)</f>
        <v>731</v>
      </c>
    </row>
    <row r="43" spans="1:8" ht="15.75">
      <c r="A43" s="103" t="s">
        <v>410</v>
      </c>
      <c r="B43" s="111"/>
      <c r="C43" s="111"/>
      <c r="D43" s="111"/>
      <c r="E43" s="63">
        <v>6540</v>
      </c>
      <c r="F43" s="59"/>
      <c r="G43" s="59"/>
      <c r="H43" s="59">
        <v>6540</v>
      </c>
    </row>
    <row r="44" spans="1:8" ht="15.75">
      <c r="A44" s="144" t="s">
        <v>424</v>
      </c>
      <c r="B44" s="144"/>
      <c r="C44" s="144"/>
      <c r="D44" s="144"/>
      <c r="E44" s="116" t="s">
        <v>436</v>
      </c>
      <c r="F44" s="117">
        <f>SUM(F11:F43)</f>
        <v>104621</v>
      </c>
      <c r="G44" s="118">
        <f>SUM(G16:G42)</f>
        <v>511</v>
      </c>
      <c r="H44" s="117" t="s">
        <v>437</v>
      </c>
    </row>
  </sheetData>
  <sheetProtection selectLockedCells="1" selectUnlockedCells="1"/>
  <mergeCells count="12">
    <mergeCell ref="A7:D10"/>
    <mergeCell ref="E7:E10"/>
    <mergeCell ref="F7:F10"/>
    <mergeCell ref="G7:G10"/>
    <mergeCell ref="H7:H10"/>
    <mergeCell ref="A44:D44"/>
    <mergeCell ref="A1:H1"/>
    <mergeCell ref="A2:H2"/>
    <mergeCell ref="A3:H3"/>
    <mergeCell ref="A4:H4"/>
    <mergeCell ref="A5:H5"/>
    <mergeCell ref="E6:H6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C1"/>
    </sheetView>
  </sheetViews>
  <sheetFormatPr defaultColWidth="11.57421875" defaultRowHeight="12.75"/>
  <cols>
    <col min="1" max="1" width="53.57421875" style="0" customWidth="1"/>
    <col min="2" max="2" width="13.57421875" style="0" customWidth="1"/>
    <col min="3" max="3" width="14.140625" style="0" customWidth="1"/>
    <col min="4" max="254" width="9.140625" style="0" customWidth="1"/>
  </cols>
  <sheetData>
    <row r="1" spans="1:3" ht="15.75">
      <c r="A1" s="159" t="s">
        <v>487</v>
      </c>
      <c r="B1" s="159"/>
      <c r="C1" s="159"/>
    </row>
    <row r="2" spans="1:3" ht="15.75">
      <c r="A2" s="136" t="s">
        <v>438</v>
      </c>
      <c r="B2" s="136"/>
      <c r="C2" s="136"/>
    </row>
    <row r="3" spans="1:3" ht="15.75">
      <c r="A3" s="144" t="s">
        <v>1</v>
      </c>
      <c r="B3" s="144"/>
      <c r="C3" s="144"/>
    </row>
    <row r="4" spans="1:3" ht="15.75">
      <c r="A4" s="152" t="s">
        <v>439</v>
      </c>
      <c r="B4" s="152"/>
      <c r="C4" s="152"/>
    </row>
    <row r="5" spans="1:3" ht="15.75">
      <c r="A5" s="152" t="s">
        <v>49</v>
      </c>
      <c r="B5" s="152"/>
      <c r="C5" s="152"/>
    </row>
    <row r="6" spans="1:3" ht="15.75">
      <c r="A6" s="159" t="s">
        <v>3</v>
      </c>
      <c r="B6" s="159"/>
      <c r="C6" s="159"/>
    </row>
    <row r="7" spans="1:3" ht="12.75" customHeight="1">
      <c r="A7" s="163" t="s">
        <v>440</v>
      </c>
      <c r="B7" s="164" t="s">
        <v>5</v>
      </c>
      <c r="C7" s="164" t="s">
        <v>6</v>
      </c>
    </row>
    <row r="8" spans="1:3" ht="21.75" customHeight="1">
      <c r="A8" s="163"/>
      <c r="B8" s="164"/>
      <c r="C8" s="164"/>
    </row>
    <row r="9" spans="1:3" ht="15.75">
      <c r="A9" s="119" t="s">
        <v>39</v>
      </c>
      <c r="B9" s="120"/>
      <c r="C9" s="120"/>
    </row>
    <row r="10" spans="1:3" ht="15.75">
      <c r="A10" s="120" t="s">
        <v>441</v>
      </c>
      <c r="B10" s="120">
        <v>3937</v>
      </c>
      <c r="C10" s="120">
        <v>5425</v>
      </c>
    </row>
    <row r="11" spans="1:3" ht="15.75">
      <c r="A11" s="120" t="s">
        <v>442</v>
      </c>
      <c r="B11" s="120">
        <v>400</v>
      </c>
      <c r="C11" s="120">
        <v>400</v>
      </c>
    </row>
    <row r="12" spans="1:3" ht="15.75">
      <c r="A12" s="120" t="s">
        <v>443</v>
      </c>
      <c r="B12" s="120">
        <v>25200</v>
      </c>
      <c r="C12" s="120">
        <v>22510</v>
      </c>
    </row>
    <row r="13" spans="1:3" ht="15.75">
      <c r="A13" s="120" t="s">
        <v>444</v>
      </c>
      <c r="B13" s="120">
        <v>2000</v>
      </c>
      <c r="C13" s="120">
        <v>2000</v>
      </c>
    </row>
    <row r="14" spans="1:3" ht="15.75">
      <c r="A14" s="120" t="s">
        <v>445</v>
      </c>
      <c r="B14" s="120">
        <v>5000</v>
      </c>
      <c r="C14" s="120">
        <v>5000</v>
      </c>
    </row>
    <row r="15" spans="1:3" ht="15.75">
      <c r="A15" s="120" t="s">
        <v>446</v>
      </c>
      <c r="B15" s="120">
        <v>1575</v>
      </c>
      <c r="C15" s="120">
        <v>1114</v>
      </c>
    </row>
    <row r="16" spans="1:3" ht="15.75">
      <c r="A16" s="120" t="s">
        <v>447</v>
      </c>
      <c r="B16" s="120"/>
      <c r="C16" s="120">
        <v>756</v>
      </c>
    </row>
    <row r="17" spans="1:3" ht="15.75">
      <c r="A17" s="120" t="s">
        <v>448</v>
      </c>
      <c r="B17" s="120"/>
      <c r="C17" s="120">
        <v>3200</v>
      </c>
    </row>
    <row r="18" spans="1:6" ht="15.75">
      <c r="A18" s="120" t="s">
        <v>449</v>
      </c>
      <c r="B18" s="120"/>
      <c r="C18" s="120">
        <v>1663</v>
      </c>
      <c r="F18" s="121"/>
    </row>
    <row r="19" spans="1:3" ht="15.75">
      <c r="A19" s="120" t="s">
        <v>450</v>
      </c>
      <c r="B19" s="120">
        <v>8940</v>
      </c>
      <c r="C19" s="120">
        <v>8940</v>
      </c>
    </row>
    <row r="20" spans="1:3" ht="15.75">
      <c r="A20" s="122" t="s">
        <v>451</v>
      </c>
      <c r="B20" s="122">
        <f>SUM(B10:B19)</f>
        <v>47052</v>
      </c>
      <c r="C20" s="122">
        <f>SUM(C10:C19)</f>
        <v>51008</v>
      </c>
    </row>
    <row r="21" spans="1:3" ht="15.75">
      <c r="A21" s="120"/>
      <c r="B21" s="120"/>
      <c r="C21" s="120"/>
    </row>
    <row r="22" spans="1:3" ht="15.75">
      <c r="A22" s="119" t="s">
        <v>41</v>
      </c>
      <c r="B22" s="120"/>
      <c r="C22" s="120"/>
    </row>
    <row r="23" spans="1:3" ht="15.75">
      <c r="A23" s="120" t="s">
        <v>452</v>
      </c>
      <c r="B23" s="120">
        <v>7874</v>
      </c>
      <c r="C23" s="120">
        <v>7874</v>
      </c>
    </row>
    <row r="24" spans="1:3" ht="15.75">
      <c r="A24" s="120" t="s">
        <v>453</v>
      </c>
      <c r="B24" s="120">
        <v>2362</v>
      </c>
      <c r="C24" s="120">
        <v>5082</v>
      </c>
    </row>
    <row r="25" spans="1:3" ht="15.75">
      <c r="A25" s="120" t="s">
        <v>454</v>
      </c>
      <c r="B25" s="120">
        <v>32775</v>
      </c>
      <c r="C25" s="120">
        <v>32775</v>
      </c>
    </row>
    <row r="26" spans="1:3" ht="15.75">
      <c r="A26" s="120" t="s">
        <v>455</v>
      </c>
      <c r="B26" s="120">
        <v>7874</v>
      </c>
      <c r="C26" s="120">
        <v>4990</v>
      </c>
    </row>
    <row r="27" spans="1:3" ht="15.75">
      <c r="A27" s="120" t="s">
        <v>456</v>
      </c>
      <c r="B27" s="120">
        <v>1575</v>
      </c>
      <c r="C27" s="120">
        <v>1739</v>
      </c>
    </row>
    <row r="28" spans="1:3" ht="15.75">
      <c r="A28" s="120" t="s">
        <v>457</v>
      </c>
      <c r="B28" s="120">
        <v>14164</v>
      </c>
      <c r="C28" s="120">
        <v>14164</v>
      </c>
    </row>
    <row r="29" spans="1:3" ht="15.75">
      <c r="A29" s="122" t="s">
        <v>458</v>
      </c>
      <c r="B29" s="122">
        <f>SUM(B23:B28)</f>
        <v>66624</v>
      </c>
      <c r="C29" s="122">
        <f>SUM(C23:C28)</f>
        <v>66624</v>
      </c>
    </row>
    <row r="30" spans="1:3" ht="15.75">
      <c r="A30" s="120"/>
      <c r="B30" s="120"/>
      <c r="C30" s="120"/>
    </row>
    <row r="31" spans="1:3" ht="15.75">
      <c r="A31" s="122" t="s">
        <v>459</v>
      </c>
      <c r="B31" s="122">
        <f>B20+B29</f>
        <v>113676</v>
      </c>
      <c r="C31" s="122">
        <f>C20+C29</f>
        <v>117632</v>
      </c>
    </row>
  </sheetData>
  <sheetProtection selectLockedCells="1" selectUnlockedCells="1"/>
  <mergeCells count="9">
    <mergeCell ref="A7:A8"/>
    <mergeCell ref="B7:B8"/>
    <mergeCell ref="C7:C8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4.57421875" style="1" customWidth="1"/>
    <col min="2" max="2" width="40.140625" style="1" customWidth="1"/>
    <col min="3" max="3" width="13.140625" style="1" customWidth="1"/>
    <col min="4" max="4" width="14.00390625" style="1" customWidth="1"/>
    <col min="5" max="5" width="13.8515625" style="1" customWidth="1"/>
    <col min="6" max="6" width="13.140625" style="1" customWidth="1"/>
    <col min="7" max="254" width="9.140625" style="1" customWidth="1"/>
  </cols>
  <sheetData>
    <row r="1" spans="1:6" ht="15.75">
      <c r="A1" s="165" t="s">
        <v>488</v>
      </c>
      <c r="B1" s="165"/>
      <c r="C1" s="165"/>
      <c r="D1" s="165"/>
      <c r="E1" s="165"/>
      <c r="F1" s="165"/>
    </row>
    <row r="2" spans="1:6" ht="15.75">
      <c r="A2" s="137" t="s">
        <v>460</v>
      </c>
      <c r="B2" s="137"/>
      <c r="C2" s="137"/>
      <c r="D2" s="137"/>
      <c r="E2" s="137"/>
      <c r="F2" s="137"/>
    </row>
    <row r="3" spans="1:6" ht="15.75">
      <c r="A3" s="166" t="s">
        <v>1</v>
      </c>
      <c r="B3" s="166"/>
      <c r="C3" s="166"/>
      <c r="D3" s="166"/>
      <c r="E3" s="166"/>
      <c r="F3" s="166"/>
    </row>
    <row r="4" spans="1:6" ht="15.75">
      <c r="A4" s="167" t="s">
        <v>461</v>
      </c>
      <c r="B4" s="167"/>
      <c r="C4" s="167"/>
      <c r="D4" s="167"/>
      <c r="E4" s="167"/>
      <c r="F4" s="167"/>
    </row>
    <row r="5" spans="2:6" ht="15.75">
      <c r="B5" s="167"/>
      <c r="C5" s="167"/>
      <c r="D5" s="167"/>
      <c r="E5" s="167"/>
      <c r="F5" s="167"/>
    </row>
    <row r="6" spans="2:6" ht="15.75">
      <c r="B6" s="124"/>
      <c r="C6" s="123" t="s">
        <v>3</v>
      </c>
      <c r="D6" s="123"/>
      <c r="E6" s="123"/>
      <c r="F6" s="123"/>
    </row>
    <row r="7" spans="1:6" ht="15.75" customHeight="1">
      <c r="A7" s="168" t="s">
        <v>4</v>
      </c>
      <c r="B7" s="168"/>
      <c r="C7" s="169" t="s">
        <v>462</v>
      </c>
      <c r="D7" s="169" t="s">
        <v>463</v>
      </c>
      <c r="E7" s="170" t="s">
        <v>464</v>
      </c>
      <c r="F7" s="170" t="s">
        <v>465</v>
      </c>
    </row>
    <row r="8" spans="1:6" ht="15.75">
      <c r="A8" s="168"/>
      <c r="B8" s="168"/>
      <c r="C8" s="169"/>
      <c r="D8" s="169"/>
      <c r="E8" s="170"/>
      <c r="F8" s="170"/>
    </row>
    <row r="9" spans="1:6" ht="15.75">
      <c r="A9" s="119" t="s">
        <v>8</v>
      </c>
      <c r="B9" s="120" t="s">
        <v>466</v>
      </c>
      <c r="C9" s="120">
        <v>141095</v>
      </c>
      <c r="D9" s="120">
        <v>134782</v>
      </c>
      <c r="E9" s="125">
        <v>125724</v>
      </c>
      <c r="F9" s="125">
        <v>137731</v>
      </c>
    </row>
    <row r="10" spans="1:6" ht="15.75">
      <c r="A10" s="119" t="s">
        <v>10</v>
      </c>
      <c r="B10" s="120" t="s">
        <v>11</v>
      </c>
      <c r="C10" s="120">
        <v>106222</v>
      </c>
      <c r="D10" s="120">
        <v>108149</v>
      </c>
      <c r="E10" s="125">
        <v>100200</v>
      </c>
      <c r="F10" s="125">
        <v>119293</v>
      </c>
    </row>
    <row r="11" spans="1:6" ht="15.75">
      <c r="A11" s="119" t="s">
        <v>12</v>
      </c>
      <c r="B11" s="120" t="s">
        <v>13</v>
      </c>
      <c r="C11" s="120">
        <v>113018</v>
      </c>
      <c r="D11" s="120">
        <v>123785</v>
      </c>
      <c r="E11" s="125">
        <v>109744</v>
      </c>
      <c r="F11" s="125">
        <v>147137</v>
      </c>
    </row>
    <row r="12" spans="1:6" ht="15.75">
      <c r="A12" s="119" t="s">
        <v>14</v>
      </c>
      <c r="B12" s="120" t="s">
        <v>15</v>
      </c>
      <c r="C12" s="120">
        <v>125</v>
      </c>
      <c r="D12" s="120">
        <v>471</v>
      </c>
      <c r="E12" s="120">
        <v>350</v>
      </c>
      <c r="F12" s="120">
        <v>720</v>
      </c>
    </row>
    <row r="13" spans="1:6" ht="15.75">
      <c r="A13" s="120"/>
      <c r="B13" s="119" t="s">
        <v>467</v>
      </c>
      <c r="C13" s="119">
        <f>SUM(C9:C12)</f>
        <v>360460</v>
      </c>
      <c r="D13" s="119">
        <f>SUM(D9:D12)</f>
        <v>367187</v>
      </c>
      <c r="E13" s="119">
        <f>SUM(E9:E12)</f>
        <v>336018</v>
      </c>
      <c r="F13" s="119">
        <f>SUM(F9:F12)</f>
        <v>404881</v>
      </c>
    </row>
    <row r="14" spans="1:6" ht="15.75">
      <c r="A14" s="24"/>
      <c r="B14" s="24"/>
      <c r="C14" s="24"/>
      <c r="D14" s="24"/>
      <c r="E14" s="24"/>
      <c r="F14" s="24"/>
    </row>
    <row r="15" spans="1:6" ht="15.75">
      <c r="A15" s="24"/>
      <c r="B15" s="24"/>
      <c r="C15" s="24"/>
      <c r="D15" s="24"/>
      <c r="E15" s="24"/>
      <c r="F15" s="24"/>
    </row>
    <row r="16" spans="1:6" ht="15.75">
      <c r="A16" s="119" t="s">
        <v>27</v>
      </c>
      <c r="B16" s="52" t="s">
        <v>222</v>
      </c>
      <c r="C16" s="63">
        <v>90467</v>
      </c>
      <c r="D16" s="63">
        <v>76674</v>
      </c>
      <c r="E16" s="120">
        <v>75422</v>
      </c>
      <c r="F16" s="120">
        <v>77316</v>
      </c>
    </row>
    <row r="17" spans="1:6" ht="15.75">
      <c r="A17" s="119" t="s">
        <v>29</v>
      </c>
      <c r="B17" s="52" t="s">
        <v>468</v>
      </c>
      <c r="C17" s="126">
        <v>21667</v>
      </c>
      <c r="D17" s="126">
        <v>20290</v>
      </c>
      <c r="E17" s="120">
        <v>20265</v>
      </c>
      <c r="F17" s="120">
        <v>20796</v>
      </c>
    </row>
    <row r="18" spans="1:6" ht="15.75">
      <c r="A18" s="119" t="s">
        <v>31</v>
      </c>
      <c r="B18" s="52" t="s">
        <v>32</v>
      </c>
      <c r="C18" s="63">
        <v>119596</v>
      </c>
      <c r="D18" s="63">
        <v>148462</v>
      </c>
      <c r="E18" s="120">
        <v>145452</v>
      </c>
      <c r="F18" s="120">
        <v>168558</v>
      </c>
    </row>
    <row r="19" spans="1:6" ht="15.75">
      <c r="A19" s="127" t="s">
        <v>33</v>
      </c>
      <c r="B19" s="52" t="s">
        <v>398</v>
      </c>
      <c r="C19" s="63">
        <v>7883</v>
      </c>
      <c r="D19" s="63">
        <v>6637</v>
      </c>
      <c r="E19" s="120">
        <v>6780</v>
      </c>
      <c r="F19" s="120">
        <v>7324</v>
      </c>
    </row>
    <row r="20" spans="1:6" ht="15.75">
      <c r="A20" s="127" t="s">
        <v>35</v>
      </c>
      <c r="B20" s="52" t="s">
        <v>36</v>
      </c>
      <c r="C20" s="63">
        <v>66954</v>
      </c>
      <c r="D20" s="63">
        <v>53471</v>
      </c>
      <c r="E20" s="120">
        <v>83021</v>
      </c>
      <c r="F20" s="120">
        <v>202570</v>
      </c>
    </row>
    <row r="21" spans="1:6" ht="15.75">
      <c r="A21" s="119"/>
      <c r="B21" s="128" t="s">
        <v>469</v>
      </c>
      <c r="C21" s="119">
        <f>SUM(C16:C20)</f>
        <v>306567</v>
      </c>
      <c r="D21" s="119">
        <f>SUM(D16:D20)</f>
        <v>305534</v>
      </c>
      <c r="E21" s="119">
        <f>SUM(E16:E20)</f>
        <v>330940</v>
      </c>
      <c r="F21" s="119">
        <f>SUM(F16:F20)</f>
        <v>476564</v>
      </c>
    </row>
    <row r="22" spans="1:6" ht="15.75">
      <c r="A22" s="129"/>
      <c r="B22" s="24"/>
      <c r="C22" s="24"/>
      <c r="D22" s="24"/>
      <c r="E22" s="24"/>
      <c r="F22" s="24"/>
    </row>
    <row r="23" spans="1:6" ht="15.75">
      <c r="A23" s="130" t="s">
        <v>24</v>
      </c>
      <c r="B23" s="131" t="s">
        <v>23</v>
      </c>
      <c r="C23" s="131">
        <v>118904</v>
      </c>
      <c r="D23" s="131">
        <v>35000</v>
      </c>
      <c r="E23" s="131">
        <v>103000</v>
      </c>
      <c r="F23" s="131">
        <v>186683</v>
      </c>
    </row>
    <row r="24" spans="1:6" ht="15.75">
      <c r="A24" s="132"/>
      <c r="B24" s="133" t="s">
        <v>470</v>
      </c>
      <c r="C24" s="133">
        <f>SUM(C23)</f>
        <v>118904</v>
      </c>
      <c r="D24" s="133">
        <f>SUM(D23)</f>
        <v>35000</v>
      </c>
      <c r="E24" s="133">
        <f>SUM(E23)</f>
        <v>103000</v>
      </c>
      <c r="F24" s="133">
        <f>SUM(F23)</f>
        <v>186683</v>
      </c>
    </row>
    <row r="26" spans="1:6" ht="15.75">
      <c r="A26" s="134" t="s">
        <v>45</v>
      </c>
      <c r="B26" s="120" t="s">
        <v>44</v>
      </c>
      <c r="C26" s="120">
        <v>238603</v>
      </c>
      <c r="D26" s="120">
        <v>60000</v>
      </c>
      <c r="E26" s="120"/>
      <c r="F26" s="120">
        <v>5655</v>
      </c>
    </row>
    <row r="27" spans="1:6" ht="15.75">
      <c r="A27" s="120"/>
      <c r="B27" s="119" t="s">
        <v>471</v>
      </c>
      <c r="C27" s="119">
        <f>SUM(C26)</f>
        <v>238603</v>
      </c>
      <c r="D27" s="119">
        <f>SUM(D26)</f>
        <v>60000</v>
      </c>
      <c r="E27" s="119">
        <f>SUM(E26)</f>
        <v>0</v>
      </c>
      <c r="F27" s="119">
        <f>SUM(F26)</f>
        <v>5655</v>
      </c>
    </row>
  </sheetData>
  <sheetProtection selectLockedCells="1" selectUnlockedCells="1"/>
  <mergeCells count="10">
    <mergeCell ref="A1:F1"/>
    <mergeCell ref="A2:F2"/>
    <mergeCell ref="A3:F3"/>
    <mergeCell ref="A4:F4"/>
    <mergeCell ref="B5:F5"/>
    <mergeCell ref="A7:B8"/>
    <mergeCell ref="C7:C8"/>
    <mergeCell ref="D7:D8"/>
    <mergeCell ref="E7:E8"/>
    <mergeCell ref="F7:F8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J17" sqref="J17"/>
    </sheetView>
  </sheetViews>
  <sheetFormatPr defaultColWidth="11.57421875" defaultRowHeight="12.75"/>
  <cols>
    <col min="1" max="1" width="4.28125" style="1" customWidth="1"/>
    <col min="2" max="2" width="43.140625" style="1" customWidth="1"/>
    <col min="3" max="3" width="12.28125" style="1" customWidth="1"/>
    <col min="4" max="4" width="12.140625" style="1" customWidth="1"/>
    <col min="5" max="5" width="11.57421875" style="1" customWidth="1"/>
    <col min="6" max="6" width="11.7109375" style="1" customWidth="1"/>
    <col min="7" max="254" width="9.140625" style="1" customWidth="1"/>
  </cols>
  <sheetData>
    <row r="1" spans="1:6" ht="15.75" customHeight="1">
      <c r="A1" s="165" t="s">
        <v>489</v>
      </c>
      <c r="B1" s="165"/>
      <c r="C1" s="165"/>
      <c r="D1" s="165"/>
      <c r="E1" s="165"/>
      <c r="F1" s="165"/>
    </row>
    <row r="2" spans="1:6" ht="15.75" customHeight="1">
      <c r="A2" s="171" t="s">
        <v>472</v>
      </c>
      <c r="B2" s="171"/>
      <c r="C2" s="171"/>
      <c r="D2" s="171"/>
      <c r="E2" s="171"/>
      <c r="F2" s="171"/>
    </row>
    <row r="3" spans="1:6" ht="15.75" customHeight="1">
      <c r="A3" s="166" t="s">
        <v>1</v>
      </c>
      <c r="B3" s="166"/>
      <c r="C3" s="166"/>
      <c r="D3" s="166"/>
      <c r="E3" s="166"/>
      <c r="F3" s="166"/>
    </row>
    <row r="4" spans="1:6" ht="15.75" customHeight="1">
      <c r="A4" s="167" t="s">
        <v>473</v>
      </c>
      <c r="B4" s="167"/>
      <c r="C4" s="167"/>
      <c r="D4" s="167"/>
      <c r="E4" s="167"/>
      <c r="F4" s="167"/>
    </row>
    <row r="5" spans="2:6" ht="15.75" customHeight="1">
      <c r="B5" s="167"/>
      <c r="C5" s="167"/>
      <c r="D5" s="167"/>
      <c r="E5" s="167"/>
      <c r="F5" s="167"/>
    </row>
    <row r="6" spans="2:6" ht="15.75" customHeight="1">
      <c r="B6" s="124"/>
      <c r="C6" s="165" t="s">
        <v>3</v>
      </c>
      <c r="D6" s="165"/>
      <c r="E6" s="165"/>
      <c r="F6" s="165"/>
    </row>
    <row r="7" spans="1:6" ht="15.75" customHeight="1">
      <c r="A7" s="172" t="s">
        <v>4</v>
      </c>
      <c r="B7" s="172"/>
      <c r="C7" s="173" t="s">
        <v>474</v>
      </c>
      <c r="D7" s="173" t="s">
        <v>475</v>
      </c>
      <c r="E7" s="174" t="s">
        <v>476</v>
      </c>
      <c r="F7" s="174" t="s">
        <v>477</v>
      </c>
    </row>
    <row r="8" spans="1:6" ht="15.75" customHeight="1">
      <c r="A8" s="172"/>
      <c r="B8" s="172"/>
      <c r="C8" s="173"/>
      <c r="D8" s="173"/>
      <c r="E8" s="174"/>
      <c r="F8" s="174"/>
    </row>
    <row r="9" spans="1:6" ht="15.75" customHeight="1">
      <c r="A9" s="119" t="s">
        <v>17</v>
      </c>
      <c r="B9" s="120" t="s">
        <v>478</v>
      </c>
      <c r="C9" s="120">
        <v>291</v>
      </c>
      <c r="D9" s="120">
        <v>288</v>
      </c>
      <c r="E9" s="120">
        <v>10000</v>
      </c>
      <c r="F9" s="120">
        <v>10000</v>
      </c>
    </row>
    <row r="10" spans="1:6" ht="15.75" customHeight="1">
      <c r="A10" s="119" t="s">
        <v>19</v>
      </c>
      <c r="B10" s="120" t="s">
        <v>20</v>
      </c>
      <c r="C10" s="120">
        <v>54376</v>
      </c>
      <c r="D10" s="120">
        <v>0</v>
      </c>
      <c r="E10" s="120">
        <v>600</v>
      </c>
      <c r="F10" s="120">
        <v>2254</v>
      </c>
    </row>
    <row r="11" spans="1:6" ht="15.75" customHeight="1">
      <c r="A11" s="119" t="s">
        <v>21</v>
      </c>
      <c r="B11" s="120" t="s">
        <v>22</v>
      </c>
      <c r="C11" s="120"/>
      <c r="D11" s="120"/>
      <c r="E11" s="120"/>
      <c r="F11" s="120">
        <v>132</v>
      </c>
    </row>
    <row r="12" spans="1:6" ht="15.75" customHeight="1">
      <c r="A12" s="119"/>
      <c r="B12" s="119" t="s">
        <v>479</v>
      </c>
      <c r="C12" s="119">
        <f>SUM(C9:C10)</f>
        <v>54667</v>
      </c>
      <c r="D12" s="119">
        <f>SUM(D9:D10)</f>
        <v>288</v>
      </c>
      <c r="E12" s="119">
        <f>SUM(E9:E10)</f>
        <v>10600</v>
      </c>
      <c r="F12" s="119">
        <f>SUM(F9:F11)</f>
        <v>12386</v>
      </c>
    </row>
    <row r="13" ht="15.75" customHeight="1">
      <c r="A13" s="135"/>
    </row>
    <row r="14" ht="15.75" customHeight="1">
      <c r="A14" s="135"/>
    </row>
    <row r="15" spans="1:6" ht="15.75" customHeight="1">
      <c r="A15" s="119" t="s">
        <v>38</v>
      </c>
      <c r="B15" s="52" t="s">
        <v>39</v>
      </c>
      <c r="C15" s="63">
        <v>67567</v>
      </c>
      <c r="D15" s="63">
        <v>10948</v>
      </c>
      <c r="E15" s="120">
        <v>47052</v>
      </c>
      <c r="F15" s="120">
        <v>51008</v>
      </c>
    </row>
    <row r="16" spans="1:6" ht="15.75" customHeight="1">
      <c r="A16" s="119" t="s">
        <v>40</v>
      </c>
      <c r="B16" s="52" t="s">
        <v>41</v>
      </c>
      <c r="C16" s="63"/>
      <c r="D16" s="63">
        <v>13860</v>
      </c>
      <c r="E16" s="120">
        <v>66624</v>
      </c>
      <c r="F16" s="120">
        <v>66624</v>
      </c>
    </row>
    <row r="17" spans="1:6" ht="15.75" customHeight="1">
      <c r="A17" s="119" t="s">
        <v>42</v>
      </c>
      <c r="B17" s="52" t="s">
        <v>43</v>
      </c>
      <c r="C17" s="63">
        <v>2495</v>
      </c>
      <c r="D17" s="63">
        <v>1756</v>
      </c>
      <c r="E17" s="120">
        <v>5002</v>
      </c>
      <c r="F17" s="120">
        <v>4099</v>
      </c>
    </row>
    <row r="18" spans="1:6" ht="15.75" customHeight="1">
      <c r="A18" s="120"/>
      <c r="B18" s="119" t="s">
        <v>480</v>
      </c>
      <c r="C18" s="119">
        <f>SUM(C15:C17)</f>
        <v>70062</v>
      </c>
      <c r="D18" s="119">
        <f>SUM(D15:D17)</f>
        <v>26564</v>
      </c>
      <c r="E18" s="119">
        <f>SUM(E15:E17)</f>
        <v>118678</v>
      </c>
      <c r="F18" s="119">
        <f>SUM(F15:F17)</f>
        <v>121731</v>
      </c>
    </row>
    <row r="19" ht="15.75" customHeight="1"/>
    <row r="20" ht="15.75" customHeight="1">
      <c r="B20" s="135"/>
    </row>
    <row r="21" spans="1:6" ht="15.75" customHeight="1">
      <c r="A21" s="119"/>
      <c r="B21" s="119" t="s">
        <v>163</v>
      </c>
      <c r="C21" s="119">
        <v>538031</v>
      </c>
      <c r="D21" s="119">
        <v>403119</v>
      </c>
      <c r="E21" s="119">
        <v>449618</v>
      </c>
      <c r="F21" s="119">
        <v>603950</v>
      </c>
    </row>
    <row r="22" spans="1:6" ht="15.75" customHeight="1">
      <c r="A22" s="135"/>
      <c r="B22" s="135"/>
      <c r="C22" s="135"/>
      <c r="D22" s="135"/>
      <c r="E22" s="135"/>
      <c r="F22" s="135"/>
    </row>
    <row r="23" spans="1:6" ht="15.75" customHeight="1">
      <c r="A23" s="119"/>
      <c r="B23" s="119" t="s">
        <v>424</v>
      </c>
      <c r="C23" s="119">
        <v>571734</v>
      </c>
      <c r="D23" s="119">
        <v>449657</v>
      </c>
      <c r="E23" s="119">
        <v>449618</v>
      </c>
      <c r="F23" s="119">
        <v>603950</v>
      </c>
    </row>
  </sheetData>
  <sheetProtection selectLockedCells="1" selectUnlockedCells="1"/>
  <mergeCells count="11">
    <mergeCell ref="A7:B8"/>
    <mergeCell ref="C7:C8"/>
    <mergeCell ref="D7:D8"/>
    <mergeCell ref="E7:E8"/>
    <mergeCell ref="F7:F8"/>
    <mergeCell ref="A1:F1"/>
    <mergeCell ref="A2:F2"/>
    <mergeCell ref="A3:F3"/>
    <mergeCell ref="A4:F4"/>
    <mergeCell ref="B5:F5"/>
    <mergeCell ref="C6:F6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</dc:creator>
  <cp:keywords/>
  <dc:description/>
  <cp:lastModifiedBy>Ildi</cp:lastModifiedBy>
  <dcterms:created xsi:type="dcterms:W3CDTF">2016-04-28T12:48:44Z</dcterms:created>
  <dcterms:modified xsi:type="dcterms:W3CDTF">2016-04-28T12:48:44Z</dcterms:modified>
  <cp:category/>
  <cp:version/>
  <cp:contentType/>
  <cp:contentStatus/>
</cp:coreProperties>
</file>