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740" activeTab="1"/>
  </bookViews>
  <sheets>
    <sheet name="mód 1 mell" sheetId="1" r:id="rId1"/>
    <sheet name="mód 2 mell" sheetId="2" r:id="rId2"/>
    <sheet name="mód 3 mell" sheetId="3" r:id="rId3"/>
    <sheet name="mód 4 mell" sheetId="4" r:id="rId4"/>
    <sheet name="mód 5 mell" sheetId="5" r:id="rId5"/>
  </sheets>
  <definedNames/>
  <calcPr fullCalcOnLoad="1"/>
</workbook>
</file>

<file path=xl/sharedStrings.xml><?xml version="1.0" encoding="utf-8"?>
<sst xmlns="http://schemas.openxmlformats.org/spreadsheetml/2006/main" count="471" uniqueCount="239">
  <si>
    <t>E Ft-ban</t>
  </si>
  <si>
    <t>1.melléklet</t>
  </si>
  <si>
    <t>Sor szám</t>
  </si>
  <si>
    <t>Bevételek</t>
  </si>
  <si>
    <t>2008 évi előirányzat</t>
  </si>
  <si>
    <t>Módosítások</t>
  </si>
  <si>
    <t>Módosított előirányzat</t>
  </si>
  <si>
    <t>Szept.8.</t>
  </si>
  <si>
    <t>Nov.24.</t>
  </si>
  <si>
    <t>I.</t>
  </si>
  <si>
    <t>Működési bevételek</t>
  </si>
  <si>
    <t>Hatósági jogkörhöz köthető működési  bevételek</t>
  </si>
  <si>
    <t>Intézményi működéssel kapcsolatos bevételek</t>
  </si>
  <si>
    <t>Általános forgalmi adó</t>
  </si>
  <si>
    <t>Kamat bevételek</t>
  </si>
  <si>
    <t>Összesen</t>
  </si>
  <si>
    <t>II.</t>
  </si>
  <si>
    <t>Önkormányzat sajátos működési bevételei</t>
  </si>
  <si>
    <t>Helyi adók</t>
  </si>
  <si>
    <t>Átengedett központi adók</t>
  </si>
  <si>
    <t>Talajterhelési díj</t>
  </si>
  <si>
    <t>Egyéb sajátos bevétel</t>
  </si>
  <si>
    <t>Bírság</t>
  </si>
  <si>
    <t>III.</t>
  </si>
  <si>
    <t>Támogatások</t>
  </si>
  <si>
    <t>IV.</t>
  </si>
  <si>
    <t>Felhalmozási és tőke jellegű bevételek</t>
  </si>
  <si>
    <t>V.</t>
  </si>
  <si>
    <t>Működési célú pénzeszköz átvétel</t>
  </si>
  <si>
    <t>Felhalmozási célú pénzeszköz átvétel</t>
  </si>
  <si>
    <t>VI.</t>
  </si>
  <si>
    <t>Hitel felvétel működési célra</t>
  </si>
  <si>
    <t>Hitel felvétel fejlesztési célra</t>
  </si>
  <si>
    <t>VII.</t>
  </si>
  <si>
    <t>Pénzmaradvány</t>
  </si>
  <si>
    <t>Előző évi költségvetési elszámolás</t>
  </si>
  <si>
    <t>Bevételek összesen</t>
  </si>
  <si>
    <t>Kiadások</t>
  </si>
  <si>
    <t>Önkormányzat</t>
  </si>
  <si>
    <t>Ebből: Személyi juttatás</t>
  </si>
  <si>
    <t xml:space="preserve">          TB járulék</t>
  </si>
  <si>
    <t xml:space="preserve">          Munkaadói járulék</t>
  </si>
  <si>
    <t xml:space="preserve">          Egészségügyi hozzájárulás</t>
  </si>
  <si>
    <t xml:space="preserve">          Táppénz hozzájárulás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</si>
  <si>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</si>
  <si>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</si>
  <si>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</si>
  <si>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</si>
  <si>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Hitel törlesztés</t>
  </si>
  <si>
    <t>Tartalék</t>
  </si>
  <si>
    <t>Kiadások összesen</t>
  </si>
  <si>
    <t>2.melléklet</t>
  </si>
  <si>
    <t>1.</t>
  </si>
  <si>
    <t>Hatósági jogkörhöz köthető működési bevételek</t>
  </si>
  <si>
    <t>Bírságból származó bevétel</t>
  </si>
  <si>
    <t>2.</t>
  </si>
  <si>
    <t>Tourinform iroda kiadvány ért.</t>
  </si>
  <si>
    <t>Tourinform iroda Magyar Turizmus Zrt h.jár</t>
  </si>
  <si>
    <t>Iskolai egyéb étkezők térítés díja</t>
  </si>
  <si>
    <t>Könyvtári szolgáltatás bevétele</t>
  </si>
  <si>
    <t>Honismeret, galéria belépő dij</t>
  </si>
  <si>
    <t>Képújság hirdetés díja</t>
  </si>
  <si>
    <t>Temetkezési szolgáltatás bevétele</t>
  </si>
  <si>
    <t>Strand bevétel</t>
  </si>
  <si>
    <t>Kilátó bevétele</t>
  </si>
  <si>
    <t>Nyilvános wc bevétele</t>
  </si>
  <si>
    <t>Kábel Tv üzemeltetés bevétele</t>
  </si>
  <si>
    <t>Helyi támogatás visszafizetés</t>
  </si>
  <si>
    <t>Helyiségek, eszközök tartós bérbeadása</t>
  </si>
  <si>
    <t>Óvodai intézményi ellátási díj bevétel</t>
  </si>
  <si>
    <t>Iskolai intézményi ellátási díj bevétel</t>
  </si>
  <si>
    <t>Szociális étkezés bevétele</t>
  </si>
  <si>
    <t>Óvodai alkalmazottak étkezés térítése</t>
  </si>
  <si>
    <t>Iskolai alkalmazottak étkezés térítése</t>
  </si>
  <si>
    <t>Tovább számlázott szolgáltatások</t>
  </si>
  <si>
    <t>Egyéb bevételek</t>
  </si>
  <si>
    <t>3.</t>
  </si>
  <si>
    <t>Kiszámlázott termékek és szolgáltatások áfa</t>
  </si>
  <si>
    <t>Áfa visszatérülés</t>
  </si>
  <si>
    <t>4.</t>
  </si>
  <si>
    <t>Kamat bevétel</t>
  </si>
  <si>
    <t>Működési bevételek összesen</t>
  </si>
  <si>
    <t>Önkormányzatok sajátos működési bevételei</t>
  </si>
  <si>
    <t>Építményadó</t>
  </si>
  <si>
    <t>Telekadó</t>
  </si>
  <si>
    <t>Idegenforgalmi adó</t>
  </si>
  <si>
    <t>Iparűzési adó</t>
  </si>
  <si>
    <t>Bírság, pótlék</t>
  </si>
  <si>
    <t>Személyi jövedelemadó 8%-a</t>
  </si>
  <si>
    <t>Jövedelem különbség jogcímen</t>
  </si>
  <si>
    <t>Gépjármű adó</t>
  </si>
  <si>
    <t>Önkormányzati lakások lakbére</t>
  </si>
  <si>
    <t>5.</t>
  </si>
  <si>
    <t>Építésügyi bírság</t>
  </si>
  <si>
    <t>Normatív támogatások</t>
  </si>
  <si>
    <t>Normatív kötött támogatások</t>
  </si>
  <si>
    <t>Központosított támogatások</t>
  </si>
  <si>
    <t>Telek értékesítés</t>
  </si>
  <si>
    <t>Önkormányzati lakások értékesítése</t>
  </si>
  <si>
    <t>Értékpapír</t>
  </si>
  <si>
    <t>Véglegesen átvett pénzeszköz</t>
  </si>
  <si>
    <t>Mozgáskorlátozottak támogatása</t>
  </si>
  <si>
    <t>OEP támogatás, védőnői szolgálat</t>
  </si>
  <si>
    <t>Iskola működéshez társközségek támogatása</t>
  </si>
  <si>
    <t>Óvoda működéshez társközségek támogatása</t>
  </si>
  <si>
    <t>Kistérségi támogatás</t>
  </si>
  <si>
    <t>Tourinform iroda támogatása</t>
  </si>
  <si>
    <t>Munkaügyi központ támogatása</t>
  </si>
  <si>
    <t>Családsegítő szolgálat társközségek támogatás</t>
  </si>
  <si>
    <t>Sport KKT Kézilabda támogatás</t>
  </si>
  <si>
    <t>Óvodai úszás oktatás támogatása</t>
  </si>
  <si>
    <t>VM Kultúrájáért alapítvány támogatás</t>
  </si>
  <si>
    <t>VM Közoktatásáért alapítvány támogatása</t>
  </si>
  <si>
    <t>Közmunkaprogram előleg visszatérítés</t>
  </si>
  <si>
    <t>Népszavazásra előleg</t>
  </si>
  <si>
    <t>Előző évi költségvetési kiegészítés</t>
  </si>
  <si>
    <t>V.M.Idegenforg.Alap támogatása</t>
  </si>
  <si>
    <t>Tapolcai Kistérség Többc.Társ,tám.</t>
  </si>
  <si>
    <t>OTP támogatása közműv.rendezvényhez</t>
  </si>
  <si>
    <t xml:space="preserve">Kővágóörsi Önkormányzat </t>
  </si>
  <si>
    <t>Fogászati gép beszerz  társközség támogatása</t>
  </si>
  <si>
    <t>Szennyvízcsatorna érdekeltségi hozzájárulás</t>
  </si>
  <si>
    <t>FVM fűkasza vásárlás támogatás</t>
  </si>
  <si>
    <t>BFT támogatás mentőkatamarán beszerz.</t>
  </si>
  <si>
    <t>V.M. Közoktatási Alap tám.óvodai csúszda</t>
  </si>
  <si>
    <t>Véglegesen átvett pénzeszköz összesen</t>
  </si>
  <si>
    <t>Hitel felvétel</t>
  </si>
  <si>
    <t>VIII.</t>
  </si>
  <si>
    <t>3.melléklet</t>
  </si>
  <si>
    <t>Szakfeladat</t>
  </si>
  <si>
    <t>Szept.8</t>
  </si>
  <si>
    <t xml:space="preserve">Önkormányzat  </t>
  </si>
  <si>
    <t>Közutak, hidak, alagutak üzemelt.</t>
  </si>
  <si>
    <t>Ebből: Dologi kiadás</t>
  </si>
  <si>
    <t>Utazás szervezés, idegenvezetés</t>
  </si>
  <si>
    <t xml:space="preserve">          Dologi kiadás</t>
  </si>
  <si>
    <t>Városi és kábel Tv</t>
  </si>
  <si>
    <t>Önkormányzati igazgatási tevékenység</t>
  </si>
  <si>
    <t>Országgyűlési képviselő választás</t>
  </si>
  <si>
    <t>6.</t>
  </si>
  <si>
    <t>Vízkárelhárítás</t>
  </si>
  <si>
    <t>7.</t>
  </si>
  <si>
    <t>Város és község gazdálkodás</t>
  </si>
  <si>
    <t>8.</t>
  </si>
  <si>
    <t>Köztemető fenntartás</t>
  </si>
  <si>
    <t>9.</t>
  </si>
  <si>
    <t>Közvilágítás</t>
  </si>
  <si>
    <t>10.</t>
  </si>
  <si>
    <t>Háziorvosi szolgálat</t>
  </si>
  <si>
    <t>11.</t>
  </si>
  <si>
    <t>Fogorvosi szolgálat</t>
  </si>
  <si>
    <t>12.</t>
  </si>
  <si>
    <t>Védőnői szolgálat</t>
  </si>
  <si>
    <t>13.</t>
  </si>
  <si>
    <t>Állategészségügyi feladatok</t>
  </si>
  <si>
    <t>14.</t>
  </si>
  <si>
    <t>Szennyvíz elvezetés és kezelés</t>
  </si>
  <si>
    <t>15.</t>
  </si>
  <si>
    <t>Közművelődési, könyvtári tev.</t>
  </si>
  <si>
    <t>16.</t>
  </si>
  <si>
    <t>Máshova nem sorolt sporttev.</t>
  </si>
  <si>
    <t>17.</t>
  </si>
  <si>
    <t>Fürdő és strand szolgáltatás</t>
  </si>
  <si>
    <t>Önkormányzat összesen</t>
  </si>
  <si>
    <t>Óvodai nevelés</t>
  </si>
  <si>
    <t>Óvodai nevelés, iskola előkészítés</t>
  </si>
  <si>
    <t>Óvodai intézményi étkeztetés</t>
  </si>
  <si>
    <t>Munkahelyi vendéglátás</t>
  </si>
  <si>
    <t>Óvodai nevelés összesen</t>
  </si>
  <si>
    <t>Általános Iskolai oktatás</t>
  </si>
  <si>
    <t>Általános iskolai nappali rend.okt.</t>
  </si>
  <si>
    <t>Napköziotthoni ellátás</t>
  </si>
  <si>
    <t>Általános iskolai étkeztetés</t>
  </si>
  <si>
    <t>Általános Iskolai oktatás összesen</t>
  </si>
  <si>
    <t>Szociális alapszolgáltatás</t>
  </si>
  <si>
    <t>Házi segítségnyújtás</t>
  </si>
  <si>
    <t>Szociális étkeztetés</t>
  </si>
  <si>
    <t>Szociális alapszolgáltatás összesen</t>
  </si>
  <si>
    <t>Önkormányzat és intézményei összesen</t>
  </si>
  <si>
    <t>4.melléklet</t>
  </si>
  <si>
    <t>Pénzeszköz átadás</t>
  </si>
  <si>
    <t>Probio közmunkaprogram előleg</t>
  </si>
  <si>
    <t>Hétvégi orvosi ügylethez hozzájár.</t>
  </si>
  <si>
    <t>Háziorvosi szolgálat támogatása</t>
  </si>
  <si>
    <t>Fogászat támogatása</t>
  </si>
  <si>
    <t>Egyéb támogatások</t>
  </si>
  <si>
    <t>Rendszeres pénzbeli ellátás</t>
  </si>
  <si>
    <t>Eseti pénzbeli ellátás</t>
  </si>
  <si>
    <t>Családsegítő Szolgálat</t>
  </si>
  <si>
    <t>Gyermekjóléti Szolgálat</t>
  </si>
  <si>
    <t>Ifjúságpolitikai támogatás</t>
  </si>
  <si>
    <t>Sportkör</t>
  </si>
  <si>
    <t>Egészségünkért Alapítvány</t>
  </si>
  <si>
    <t>Általános Iskoláért Alapítvány</t>
  </si>
  <si>
    <t>„ Mozdulj Balaton” rendezvény</t>
  </si>
  <si>
    <t>Bursa Hungarica tűmogatás</t>
  </si>
  <si>
    <t>Fónai Tibor emlékkiadvány</t>
  </si>
  <si>
    <t>Vállalkkozók  Egyesülete tám. Idegenforg. Kiáll.</t>
  </si>
  <si>
    <t>Info Kiadvány</t>
  </si>
  <si>
    <t>Balatoni Futár</t>
  </si>
  <si>
    <t>Civil Szervezetek</t>
  </si>
  <si>
    <t>Működési célú pénzeszköz átadás összesen</t>
  </si>
  <si>
    <t>Fejlesztési célú pénzeszköz átadás</t>
  </si>
  <si>
    <t>Vízi Társulatnak érdekeltségi hozzájárulás</t>
  </si>
  <si>
    <t>Lakásépítési támogatás</t>
  </si>
  <si>
    <t>DRV-nek érdekeltségi hozzájárulás</t>
  </si>
  <si>
    <t>Regionális Hulladékfeldolg.hozzájárulás</t>
  </si>
  <si>
    <t>Közműfejlesztési támogatás visszatérítése</t>
  </si>
  <si>
    <t>DRV Rt-nek ívóvíz rekonstrukció</t>
  </si>
  <si>
    <t>5.melléklet</t>
  </si>
  <si>
    <t>Beruházás megnevezés</t>
  </si>
  <si>
    <t>IV</t>
  </si>
  <si>
    <t>Beruházás</t>
  </si>
  <si>
    <t>Belvízelvezetés</t>
  </si>
  <si>
    <t>Parkoló ép. (Óvoda utca)</t>
  </si>
  <si>
    <t>Rendezési terv felülvizsgálata</t>
  </si>
  <si>
    <t>Teherautó beszerzés</t>
  </si>
  <si>
    <t>Kilátóhoz vezető út felújítás</t>
  </si>
  <si>
    <t>Játszótér felújítás</t>
  </si>
  <si>
    <t>Hivatalba bútorzat, irattári polc</t>
  </si>
  <si>
    <t>Közvilágítás fejl lámpahely bővítés</t>
  </si>
  <si>
    <t>Általános Iskola felj tanulmányterv</t>
  </si>
  <si>
    <t>Császtai strand fejlesztési terv</t>
  </si>
  <si>
    <t>Közokt pályázat előkészítése</t>
  </si>
  <si>
    <t>Pályázatok előkészítése, önerő biztosítása</t>
  </si>
  <si>
    <t>Közműv információs tábla</t>
  </si>
  <si>
    <t>Fűkasza vásárlás</t>
  </si>
  <si>
    <t>Strandi mentő katamarán vásárlás</t>
  </si>
  <si>
    <t>Strandi értékmegőrző vásárlás</t>
  </si>
  <si>
    <t>Édász épület vásárlás foglalója</t>
  </si>
  <si>
    <t>Óvodai csúszda vásárlás</t>
  </si>
  <si>
    <t>Földterület vásárlás</t>
  </si>
  <si>
    <t>Révfülöp Kártya bevezetése</t>
  </si>
  <si>
    <t>Villanysütő beszerzés iskolai konyha részére</t>
  </si>
  <si>
    <t>Felújítás</t>
  </si>
  <si>
    <t>Temetői WC kialakítása</t>
  </si>
  <si>
    <t>Mindösszesen</t>
  </si>
  <si>
    <t>szept.8</t>
  </si>
  <si>
    <t>nov.24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</si>
</sst>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</numFmts>
  <fonts count="3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3" borderId="3" xfId="0" applyNumberFormat="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3" fontId="0" fillId="3" borderId="6" xfId="0" applyNumberFormat="1" applyFont="1" applyFill="1" applyBorder="1" applyAlignment="1">
      <alignment horizontal="center" vertical="center" wrapText="1"/>
    </xf>
    <xf numFmtId="3" fontId="0" fillId="3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I9" sqref="I9"/>
    </sheetView>
  </sheetViews>
  <sheetFormatPr defaultColWidth="9.140625" defaultRowHeight="12.75"/>
  <cols>
    <col min="1" max="1" width="5.7109375" style="1" customWidth="1"/>
    <col min="2" max="2" width="40.8515625" style="1" customWidth="1"/>
    <col min="3" max="7" width="9.7109375" style="1" customWidth="1"/>
    <col min="8" max="8" width="9.421875" style="1" customWidth="1"/>
    <col min="9" max="16384" width="11.7109375" style="1" customWidth="1"/>
  </cols>
  <sheetData>
    <row r="1" spans="5:7" ht="12.75">
      <c r="E1" s="1" t="s">
        <v>0</v>
      </c>
      <c r="G1" s="1" t="s">
        <v>1</v>
      </c>
    </row>
    <row r="2" spans="1:7" ht="12.75" customHeight="1">
      <c r="A2" s="29" t="s">
        <v>2</v>
      </c>
      <c r="B2" s="30" t="s">
        <v>3</v>
      </c>
      <c r="C2" s="29" t="s">
        <v>4</v>
      </c>
      <c r="D2" s="29" t="s">
        <v>5</v>
      </c>
      <c r="E2" s="29"/>
      <c r="F2" s="29"/>
      <c r="G2" s="29" t="s">
        <v>6</v>
      </c>
    </row>
    <row r="3" spans="1:7" ht="12.75">
      <c r="A3" s="29"/>
      <c r="B3" s="30"/>
      <c r="C3" s="29"/>
      <c r="D3" s="4" t="s">
        <v>7</v>
      </c>
      <c r="E3" s="2" t="s">
        <v>8</v>
      </c>
      <c r="F3" s="2"/>
      <c r="G3" s="29"/>
    </row>
    <row r="4" spans="1:7" ht="12.75">
      <c r="A4" s="2"/>
      <c r="B4" s="3"/>
      <c r="C4" s="2"/>
      <c r="D4" s="5"/>
      <c r="E4" s="2"/>
      <c r="F4" s="2"/>
      <c r="G4" s="2"/>
    </row>
    <row r="5" spans="1:7" ht="12.75">
      <c r="A5" s="6" t="s">
        <v>9</v>
      </c>
      <c r="B5" s="7" t="s">
        <v>10</v>
      </c>
      <c r="C5" s="8"/>
      <c r="D5" s="8"/>
      <c r="E5" s="8"/>
      <c r="F5" s="8"/>
      <c r="G5" s="8"/>
    </row>
    <row r="6" spans="1:7" ht="12.75">
      <c r="A6" s="6"/>
      <c r="B6" s="8" t="s">
        <v>11</v>
      </c>
      <c r="C6" s="8"/>
      <c r="D6" s="8"/>
      <c r="E6" s="8"/>
      <c r="F6" s="8"/>
      <c r="G6" s="8">
        <f>SUM(C6:F6)</f>
        <v>0</v>
      </c>
    </row>
    <row r="7" spans="1:7" ht="12.75">
      <c r="A7" s="6"/>
      <c r="B7" s="8" t="s">
        <v>12</v>
      </c>
      <c r="C7" s="8">
        <v>76360</v>
      </c>
      <c r="D7" s="8">
        <v>900</v>
      </c>
      <c r="E7" s="8"/>
      <c r="F7" s="8"/>
      <c r="G7" s="8">
        <f>SUM(C7:F7)</f>
        <v>77260</v>
      </c>
    </row>
    <row r="8" spans="1:7" ht="12.75">
      <c r="A8" s="6"/>
      <c r="B8" s="8" t="s">
        <v>13</v>
      </c>
      <c r="C8" s="8">
        <v>20380</v>
      </c>
      <c r="D8" s="8">
        <v>180</v>
      </c>
      <c r="E8" s="8"/>
      <c r="F8" s="8"/>
      <c r="G8" s="8">
        <f>SUM(C8:F8)</f>
        <v>20560</v>
      </c>
    </row>
    <row r="9" spans="1:7" ht="12.75">
      <c r="A9" s="6"/>
      <c r="B9" s="8" t="s">
        <v>14</v>
      </c>
      <c r="C9" s="8"/>
      <c r="D9" s="8"/>
      <c r="E9" s="8"/>
      <c r="F9" s="8"/>
      <c r="G9" s="8">
        <f>SUM(C9:F9)</f>
        <v>0</v>
      </c>
    </row>
    <row r="10" spans="1:7" ht="12.75">
      <c r="A10" s="6"/>
      <c r="B10" s="7" t="s">
        <v>15</v>
      </c>
      <c r="C10" s="7">
        <f>SUM(C5:C9)</f>
        <v>96740</v>
      </c>
      <c r="D10" s="7">
        <f>SUM(D5:D9)</f>
        <v>1080</v>
      </c>
      <c r="E10" s="7">
        <f>SUM(E5:E9)</f>
        <v>0</v>
      </c>
      <c r="F10" s="7">
        <f>SUM(F5:F9)</f>
        <v>0</v>
      </c>
      <c r="G10" s="7">
        <f>SUM(C10:F10)</f>
        <v>97820</v>
      </c>
    </row>
    <row r="11" spans="1:7" ht="12.75">
      <c r="A11" s="6" t="s">
        <v>16</v>
      </c>
      <c r="B11" s="7" t="s">
        <v>17</v>
      </c>
      <c r="C11" s="8"/>
      <c r="D11" s="8"/>
      <c r="E11" s="8"/>
      <c r="F11" s="8"/>
      <c r="G11" s="8"/>
    </row>
    <row r="12" spans="1:7" ht="12.75">
      <c r="A12" s="6"/>
      <c r="B12" s="8" t="s">
        <v>18</v>
      </c>
      <c r="C12" s="8">
        <v>78350</v>
      </c>
      <c r="D12" s="8"/>
      <c r="E12" s="8"/>
      <c r="F12" s="8"/>
      <c r="G12" s="8">
        <f aca="true" t="shared" si="0" ref="G12:G27">SUM(C12:F12)</f>
        <v>78350</v>
      </c>
    </row>
    <row r="13" spans="1:7" ht="12.75">
      <c r="A13" s="6"/>
      <c r="B13" s="8" t="s">
        <v>19</v>
      </c>
      <c r="C13" s="8">
        <v>43192</v>
      </c>
      <c r="D13" s="8"/>
      <c r="E13" s="8"/>
      <c r="F13" s="8"/>
      <c r="G13" s="8">
        <f t="shared" si="0"/>
        <v>43192</v>
      </c>
    </row>
    <row r="14" spans="1:7" ht="12.75">
      <c r="A14" s="6"/>
      <c r="B14" s="8" t="s">
        <v>20</v>
      </c>
      <c r="C14" s="8">
        <v>100</v>
      </c>
      <c r="D14" s="8"/>
      <c r="E14" s="8"/>
      <c r="F14" s="8"/>
      <c r="G14" s="8">
        <f t="shared" si="0"/>
        <v>100</v>
      </c>
    </row>
    <row r="15" spans="1:7" ht="12.75">
      <c r="A15" s="6"/>
      <c r="B15" s="8" t="s">
        <v>21</v>
      </c>
      <c r="C15" s="8">
        <v>305</v>
      </c>
      <c r="D15" s="8"/>
      <c r="E15" s="8"/>
      <c r="F15" s="8"/>
      <c r="G15" s="8">
        <f t="shared" si="0"/>
        <v>305</v>
      </c>
    </row>
    <row r="16" spans="1:7" ht="12.75">
      <c r="A16" s="6"/>
      <c r="B16" s="8" t="s">
        <v>22</v>
      </c>
      <c r="C16" s="8"/>
      <c r="D16" s="8"/>
      <c r="E16" s="8"/>
      <c r="F16" s="8"/>
      <c r="G16" s="8">
        <f t="shared" si="0"/>
        <v>0</v>
      </c>
    </row>
    <row r="17" spans="1:7" ht="12.75">
      <c r="A17" s="6"/>
      <c r="B17" s="7" t="s">
        <v>15</v>
      </c>
      <c r="C17" s="7">
        <f>SUM(C11:C16)</f>
        <v>121947</v>
      </c>
      <c r="D17" s="7">
        <f>SUM(D11:D16)</f>
        <v>0</v>
      </c>
      <c r="E17" s="7">
        <f>SUM(E11:E16)</f>
        <v>0</v>
      </c>
      <c r="F17" s="7">
        <f>SUM(F11:F16)</f>
        <v>0</v>
      </c>
      <c r="G17" s="7">
        <f t="shared" si="0"/>
        <v>121947</v>
      </c>
    </row>
    <row r="18" spans="1:7" ht="12.75">
      <c r="A18" s="6" t="s">
        <v>23</v>
      </c>
      <c r="B18" s="7" t="s">
        <v>24</v>
      </c>
      <c r="C18" s="7">
        <v>109659</v>
      </c>
      <c r="D18" s="7">
        <v>14049</v>
      </c>
      <c r="E18" s="7">
        <v>4472</v>
      </c>
      <c r="F18" s="7"/>
      <c r="G18" s="7">
        <f t="shared" si="0"/>
        <v>128180</v>
      </c>
    </row>
    <row r="19" spans="1:7" ht="12.75">
      <c r="A19" s="6" t="s">
        <v>25</v>
      </c>
      <c r="B19" s="7" t="s">
        <v>26</v>
      </c>
      <c r="C19" s="7">
        <v>41044</v>
      </c>
      <c r="D19" s="7">
        <v>-10000</v>
      </c>
      <c r="E19" s="7"/>
      <c r="F19" s="7"/>
      <c r="G19" s="7">
        <f t="shared" si="0"/>
        <v>31044</v>
      </c>
    </row>
    <row r="20" spans="1:7" ht="12.75">
      <c r="A20" s="6" t="s">
        <v>27</v>
      </c>
      <c r="B20" s="7" t="s">
        <v>28</v>
      </c>
      <c r="C20" s="8">
        <v>43595</v>
      </c>
      <c r="D20" s="8">
        <v>1966</v>
      </c>
      <c r="E20" s="8">
        <v>1130</v>
      </c>
      <c r="F20" s="8"/>
      <c r="G20" s="8">
        <f t="shared" si="0"/>
        <v>46691</v>
      </c>
    </row>
    <row r="21" spans="1:7" ht="12.75">
      <c r="A21" s="6"/>
      <c r="B21" s="8" t="s">
        <v>29</v>
      </c>
      <c r="C21" s="8">
        <v>3446</v>
      </c>
      <c r="D21" s="8">
        <v>250</v>
      </c>
      <c r="E21" s="8">
        <v>479</v>
      </c>
      <c r="F21" s="8"/>
      <c r="G21" s="8">
        <f t="shared" si="0"/>
        <v>4175</v>
      </c>
    </row>
    <row r="22" spans="1:7" ht="12.75">
      <c r="A22" s="6"/>
      <c r="B22" s="7" t="s">
        <v>15</v>
      </c>
      <c r="C22" s="7">
        <f>SUM(C20:C21)</f>
        <v>47041</v>
      </c>
      <c r="D22" s="7">
        <f>SUM(D20:D21)</f>
        <v>2216</v>
      </c>
      <c r="E22" s="7">
        <f>SUM(E20:E21)</f>
        <v>1609</v>
      </c>
      <c r="F22" s="7">
        <f>SUM(F20:F21)</f>
        <v>0</v>
      </c>
      <c r="G22" s="7">
        <f t="shared" si="0"/>
        <v>50866</v>
      </c>
    </row>
    <row r="23" spans="1:7" ht="12.75">
      <c r="A23" s="6" t="s">
        <v>30</v>
      </c>
      <c r="B23" s="7" t="s">
        <v>31</v>
      </c>
      <c r="C23" s="8">
        <v>4729</v>
      </c>
      <c r="D23" s="8">
        <v>3879</v>
      </c>
      <c r="E23" s="8"/>
      <c r="F23" s="8"/>
      <c r="G23" s="8">
        <f t="shared" si="0"/>
        <v>8608</v>
      </c>
    </row>
    <row r="24" spans="1:7" ht="12.75">
      <c r="A24" s="6"/>
      <c r="B24" s="8" t="s">
        <v>32</v>
      </c>
      <c r="C24" s="8">
        <v>20000</v>
      </c>
      <c r="D24" s="8"/>
      <c r="E24" s="8">
        <v>-20000</v>
      </c>
      <c r="F24" s="8"/>
      <c r="G24" s="8">
        <f t="shared" si="0"/>
        <v>0</v>
      </c>
    </row>
    <row r="25" spans="1:7" ht="12.75">
      <c r="A25" s="6"/>
      <c r="B25" s="7" t="s">
        <v>15</v>
      </c>
      <c r="C25" s="7">
        <f>SUM(C23:C24)</f>
        <v>24729</v>
      </c>
      <c r="D25" s="7">
        <f>SUM(D23:D24)</f>
        <v>3879</v>
      </c>
      <c r="E25" s="7">
        <f>SUM(E23:E24)</f>
        <v>-20000</v>
      </c>
      <c r="F25" s="7">
        <f>SUM(F23:F24)</f>
        <v>0</v>
      </c>
      <c r="G25" s="7">
        <f t="shared" si="0"/>
        <v>8608</v>
      </c>
    </row>
    <row r="26" spans="1:7" ht="12.75">
      <c r="A26" s="6" t="s">
        <v>33</v>
      </c>
      <c r="B26" s="7" t="s">
        <v>34</v>
      </c>
      <c r="C26" s="7">
        <v>8413</v>
      </c>
      <c r="D26" s="7">
        <v>611</v>
      </c>
      <c r="E26" s="7"/>
      <c r="F26" s="7"/>
      <c r="G26" s="7">
        <f t="shared" si="0"/>
        <v>9024</v>
      </c>
    </row>
    <row r="27" spans="1:7" ht="12.75">
      <c r="A27" s="6" t="s">
        <v>33</v>
      </c>
      <c r="B27" s="7" t="s">
        <v>35</v>
      </c>
      <c r="C27" s="8"/>
      <c r="D27" s="8"/>
      <c r="E27" s="8"/>
      <c r="F27" s="8"/>
      <c r="G27" s="8">
        <f t="shared" si="0"/>
        <v>0</v>
      </c>
    </row>
    <row r="28" spans="1:7" ht="12.75">
      <c r="A28" s="6"/>
      <c r="B28" s="8"/>
      <c r="C28" s="8"/>
      <c r="D28" s="8"/>
      <c r="E28" s="8"/>
      <c r="F28" s="8"/>
      <c r="G28" s="8"/>
    </row>
    <row r="29" spans="1:7" ht="12.75">
      <c r="A29" s="8"/>
      <c r="B29" s="9" t="s">
        <v>36</v>
      </c>
      <c r="C29" s="7">
        <f>C26+C25+C22+C19+C18+C17+C10</f>
        <v>449573</v>
      </c>
      <c r="D29" s="7">
        <f>D26+D25+D22+D19+D18+D17+D10</f>
        <v>11835</v>
      </c>
      <c r="E29" s="7">
        <f>E28+E25+E22+E19+E18+E17+E10</f>
        <v>-13919</v>
      </c>
      <c r="F29" s="7">
        <f>F28+F25+F22+F19+F18+F17+F10</f>
        <v>0</v>
      </c>
      <c r="G29" s="7">
        <f>SUM(C29:F29)</f>
        <v>447489</v>
      </c>
    </row>
    <row r="30" spans="1:7" ht="12.75">
      <c r="A30" s="10"/>
      <c r="B30" s="10"/>
      <c r="C30" s="10"/>
      <c r="D30" s="10"/>
      <c r="E30" s="10"/>
      <c r="F30" s="10"/>
      <c r="G30" s="10"/>
    </row>
    <row r="31" spans="1:7" ht="12.75" customHeight="1">
      <c r="A31" s="29" t="s">
        <v>2</v>
      </c>
      <c r="B31" s="30" t="s">
        <v>37</v>
      </c>
      <c r="C31" s="31" t="s">
        <v>4</v>
      </c>
      <c r="D31" s="29" t="s">
        <v>5</v>
      </c>
      <c r="E31" s="29"/>
      <c r="F31" s="29"/>
      <c r="G31" s="29" t="s">
        <v>6</v>
      </c>
    </row>
    <row r="32" spans="1:7" ht="12.75">
      <c r="A32" s="29"/>
      <c r="B32" s="30"/>
      <c r="C32" s="31"/>
      <c r="D32" s="4" t="s">
        <v>7</v>
      </c>
      <c r="E32" s="2" t="s">
        <v>8</v>
      </c>
      <c r="F32" s="2"/>
      <c r="G32" s="29"/>
    </row>
    <row r="33" spans="1:7" ht="12.75">
      <c r="A33" s="11" t="s">
        <v>9</v>
      </c>
      <c r="B33" s="12" t="s">
        <v>38</v>
      </c>
      <c r="C33" s="13">
        <f>SUM(C34:C39)</f>
        <v>362139</v>
      </c>
      <c r="D33" s="13">
        <f>SUM(D34:D39)</f>
        <v>2792</v>
      </c>
      <c r="E33" s="13">
        <f>SUM(E34:E39)</f>
        <v>5759</v>
      </c>
      <c r="F33" s="13">
        <f>SUM(F34:F39)</f>
        <v>0</v>
      </c>
      <c r="G33" s="13">
        <f>SUM(G34:G39)</f>
        <v>370690</v>
      </c>
    </row>
    <row r="34" spans="1:7" ht="12.75">
      <c r="A34" s="8"/>
      <c r="B34" s="8" t="s">
        <v>39</v>
      </c>
      <c r="C34" s="8">
        <v>177715</v>
      </c>
      <c r="D34" s="8">
        <v>1467</v>
      </c>
      <c r="E34" s="8">
        <v>3437</v>
      </c>
      <c r="F34" s="8"/>
      <c r="G34" s="14">
        <f aca="true" t="shared" si="1" ref="G34:G45">SUM(C34:F34)</f>
        <v>182619</v>
      </c>
    </row>
    <row r="35" spans="1:7" ht="12.75">
      <c r="A35" s="8"/>
      <c r="B35" s="8" t="s">
        <v>40</v>
      </c>
      <c r="C35" s="8">
        <v>45323</v>
      </c>
      <c r="D35" s="8">
        <v>383</v>
      </c>
      <c r="E35" s="8">
        <v>997</v>
      </c>
      <c r="F35" s="8"/>
      <c r="G35" s="14">
        <f t="shared" si="1"/>
        <v>46703</v>
      </c>
    </row>
    <row r="36" spans="1:7" ht="12.75">
      <c r="A36" s="8"/>
      <c r="B36" s="8" t="s">
        <v>41</v>
      </c>
      <c r="C36" s="8">
        <v>4686</v>
      </c>
      <c r="D36" s="8">
        <v>36</v>
      </c>
      <c r="E36" s="8">
        <v>104</v>
      </c>
      <c r="F36" s="8"/>
      <c r="G36" s="14">
        <f t="shared" si="1"/>
        <v>4826</v>
      </c>
    </row>
    <row r="37" spans="1:7" ht="12.75">
      <c r="A37" s="8"/>
      <c r="B37" s="8" t="s">
        <v>42</v>
      </c>
      <c r="C37" s="8">
        <v>1803</v>
      </c>
      <c r="D37" s="8">
        <v>18</v>
      </c>
      <c r="E37" s="8">
        <v>12</v>
      </c>
      <c r="F37" s="8"/>
      <c r="G37" s="14">
        <f t="shared" si="1"/>
        <v>1833</v>
      </c>
    </row>
    <row r="38" spans="1:7" ht="12.75">
      <c r="A38" s="8"/>
      <c r="B38" s="8" t="s">
        <v>43</v>
      </c>
      <c r="C38" s="8">
        <v>410</v>
      </c>
      <c r="D38" s="8"/>
      <c r="E38" s="8"/>
      <c r="F38" s="8"/>
      <c r="G38" s="14">
        <f t="shared" si="1"/>
        <v>410</v>
      </c>
    </row>
    <row r="39" spans="1:7" ht="12.75">
      <c r="A39" s="8"/>
      <c r="B39" s="8" t="s">
        <v>44</v>
      </c>
      <c r="C39" s="8">
        <v>132202</v>
      </c>
      <c r="D39" s="8">
        <v>888</v>
      </c>
      <c r="E39" s="8">
        <v>1209</v>
      </c>
      <c r="F39" s="8"/>
      <c r="G39" s="14">
        <f t="shared" si="1"/>
        <v>134299</v>
      </c>
    </row>
    <row r="40" spans="1:7" ht="12.75">
      <c r="A40" s="8" t="s">
        <v>16</v>
      </c>
      <c r="B40" s="7" t="s">
        <v>45</v>
      </c>
      <c r="C40" s="7">
        <v>16597</v>
      </c>
      <c r="D40" s="7">
        <v>3462</v>
      </c>
      <c r="E40" s="7"/>
      <c r="F40" s="7"/>
      <c r="G40" s="13">
        <f t="shared" si="1"/>
        <v>20059</v>
      </c>
    </row>
    <row r="41" spans="1:7" ht="12.75">
      <c r="A41" s="8" t="s">
        <v>23</v>
      </c>
      <c r="B41" s="7" t="s">
        <v>46</v>
      </c>
      <c r="C41" s="7">
        <v>6958</v>
      </c>
      <c r="D41" s="7">
        <v>393</v>
      </c>
      <c r="E41" s="7"/>
      <c r="F41" s="7"/>
      <c r="G41" s="13">
        <f t="shared" si="1"/>
        <v>7351</v>
      </c>
    </row>
    <row r="42" spans="1:7" ht="12.75">
      <c r="A42" s="8" t="s">
        <v>25</v>
      </c>
      <c r="B42" s="7" t="s">
        <v>47</v>
      </c>
      <c r="C42" s="7">
        <v>46648</v>
      </c>
      <c r="D42" s="7">
        <v>4459</v>
      </c>
      <c r="E42" s="7">
        <v>-19521</v>
      </c>
      <c r="F42" s="7"/>
      <c r="G42" s="13">
        <f t="shared" si="1"/>
        <v>31586</v>
      </c>
    </row>
    <row r="43" spans="1:7" ht="12.75">
      <c r="A43" s="8" t="s">
        <v>27</v>
      </c>
      <c r="B43" s="7" t="s">
        <v>48</v>
      </c>
      <c r="C43" s="7">
        <v>12231</v>
      </c>
      <c r="D43" s="7"/>
      <c r="E43" s="7"/>
      <c r="F43" s="7"/>
      <c r="G43" s="13">
        <f t="shared" si="1"/>
        <v>12231</v>
      </c>
    </row>
    <row r="44" spans="1:7" ht="12.75">
      <c r="A44" s="8" t="s">
        <v>30</v>
      </c>
      <c r="B44" s="7" t="s">
        <v>49</v>
      </c>
      <c r="C44" s="7">
        <v>5000</v>
      </c>
      <c r="D44" s="7">
        <v>729</v>
      </c>
      <c r="E44" s="7">
        <v>-157</v>
      </c>
      <c r="F44" s="7"/>
      <c r="G44" s="13">
        <f t="shared" si="1"/>
        <v>5572</v>
      </c>
    </row>
    <row r="45" spans="1:7" ht="12.75">
      <c r="A45" s="8"/>
      <c r="B45" s="9" t="s">
        <v>50</v>
      </c>
      <c r="C45" s="7">
        <f>C44+C43+C42+C41+C421+C351+C40+C33</f>
        <v>449573</v>
      </c>
      <c r="D45" s="7">
        <f>D44+D43+D42+D41+D421+D351+D40+D33</f>
        <v>11835</v>
      </c>
      <c r="E45" s="7">
        <f>E44+E43+E42+E41+E421+E351+E40+E33</f>
        <v>-13919</v>
      </c>
      <c r="F45" s="7">
        <f>F44+F43+F42+F41+F421+F351+F40+F33</f>
        <v>0</v>
      </c>
      <c r="G45" s="13">
        <f t="shared" si="1"/>
        <v>447489</v>
      </c>
    </row>
  </sheetData>
  <mergeCells count="10">
    <mergeCell ref="G2:G3"/>
    <mergeCell ref="A31:A32"/>
    <mergeCell ref="B31:B32"/>
    <mergeCell ref="C31:C32"/>
    <mergeCell ref="D31:F31"/>
    <mergeCell ref="G31:G32"/>
    <mergeCell ref="A2:A3"/>
    <mergeCell ref="B2:B3"/>
    <mergeCell ref="C2:C3"/>
    <mergeCell ref="D2:F2"/>
  </mergeCells>
  <printOptions/>
  <pageMargins left="0.39375" right="0.39375" top="1.0805555555555555" bottom="0.8861111111111112" header="0.5118055555555556" footer="0.5118055555555556"/>
  <pageSetup horizontalDpi="600" verticalDpi="600" orientation="portrait" paperSize="9" r:id="rId1"/>
  <headerFooter alignWithMargins="0">
    <oddHeader>&amp;CRévfülöp Nagyközség Önkormányzata 2008 évi módosított bevételi és kiadási előirányzatai és teljesítési főösszesítője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showGridLines="0" tabSelected="1" workbookViewId="0" topLeftCell="A1">
      <selection activeCell="C91" sqref="C91:G91"/>
    </sheetView>
  </sheetViews>
  <sheetFormatPr defaultColWidth="9.140625" defaultRowHeight="12.75"/>
  <cols>
    <col min="1" max="1" width="5.7109375" style="15" customWidth="1"/>
    <col min="2" max="2" width="40.8515625" style="1" customWidth="1"/>
    <col min="3" max="7" width="9.7109375" style="1" customWidth="1"/>
    <col min="8" max="16384" width="11.7109375" style="1" customWidth="1"/>
  </cols>
  <sheetData>
    <row r="1" spans="1:7" ht="12.75">
      <c r="A1" s="1"/>
      <c r="E1" s="1" t="s">
        <v>0</v>
      </c>
      <c r="G1" s="1" t="s">
        <v>51</v>
      </c>
    </row>
    <row r="2" spans="1:7" ht="12.75" customHeight="1">
      <c r="A2" s="29" t="s">
        <v>2</v>
      </c>
      <c r="B2" s="30" t="s">
        <v>3</v>
      </c>
      <c r="C2" s="29" t="s">
        <v>4</v>
      </c>
      <c r="D2" s="29" t="s">
        <v>5</v>
      </c>
      <c r="E2" s="29"/>
      <c r="F2" s="29"/>
      <c r="G2" s="29" t="s">
        <v>6</v>
      </c>
    </row>
    <row r="3" spans="1:7" ht="12.75">
      <c r="A3" s="29"/>
      <c r="B3" s="30"/>
      <c r="C3" s="29"/>
      <c r="D3" s="4">
        <v>39699</v>
      </c>
      <c r="E3" s="2" t="s">
        <v>8</v>
      </c>
      <c r="F3" s="2"/>
      <c r="G3" s="29"/>
    </row>
    <row r="4" spans="1:7" ht="12.75">
      <c r="A4" s="6" t="s">
        <v>9</v>
      </c>
      <c r="B4" s="7" t="s">
        <v>10</v>
      </c>
      <c r="C4" s="8"/>
      <c r="D4" s="8"/>
      <c r="E4" s="8"/>
      <c r="F4" s="8"/>
      <c r="G4" s="8"/>
    </row>
    <row r="5" spans="1:7" ht="12.75">
      <c r="A5" s="6" t="s">
        <v>52</v>
      </c>
      <c r="B5" s="7" t="s">
        <v>53</v>
      </c>
      <c r="C5" s="8"/>
      <c r="D5" s="8"/>
      <c r="E5" s="8"/>
      <c r="F5" s="8"/>
      <c r="G5" s="8">
        <f>SUM(C5:F5)</f>
        <v>0</v>
      </c>
    </row>
    <row r="6" spans="1:7" ht="12.75">
      <c r="A6" s="6"/>
      <c r="B6" s="8" t="s">
        <v>54</v>
      </c>
      <c r="C6" s="8"/>
      <c r="D6" s="8"/>
      <c r="E6" s="8"/>
      <c r="F6" s="8"/>
      <c r="G6" s="8">
        <f>SUM(C6:F6)</f>
        <v>0</v>
      </c>
    </row>
    <row r="7" spans="1:7" ht="12.75">
      <c r="A7" s="6" t="s">
        <v>55</v>
      </c>
      <c r="B7" s="7" t="s">
        <v>12</v>
      </c>
      <c r="C7" s="8"/>
      <c r="D7" s="8"/>
      <c r="E7" s="8"/>
      <c r="F7" s="8"/>
      <c r="G7" s="8">
        <f>SUM(C7:F7)</f>
        <v>0</v>
      </c>
    </row>
    <row r="8" spans="1:7" ht="12.75">
      <c r="A8" s="6"/>
      <c r="B8" s="8" t="s">
        <v>56</v>
      </c>
      <c r="C8" s="8">
        <v>300</v>
      </c>
      <c r="D8" s="8"/>
      <c r="E8" s="8"/>
      <c r="F8" s="8"/>
      <c r="G8" s="8">
        <f>SUM(C8:F8)</f>
        <v>300</v>
      </c>
    </row>
    <row r="9" spans="1:7" ht="12.75">
      <c r="A9" s="6"/>
      <c r="B9" s="8" t="s">
        <v>57</v>
      </c>
      <c r="C9" s="8"/>
      <c r="D9" s="8">
        <v>900</v>
      </c>
      <c r="E9" s="8"/>
      <c r="F9" s="8"/>
      <c r="G9" s="8">
        <v>900</v>
      </c>
    </row>
    <row r="10" spans="1:7" ht="12.75">
      <c r="A10" s="6"/>
      <c r="B10" s="16" t="s">
        <v>58</v>
      </c>
      <c r="C10" s="8">
        <v>6406</v>
      </c>
      <c r="D10" s="8"/>
      <c r="E10" s="8"/>
      <c r="F10" s="8"/>
      <c r="G10" s="8">
        <f aca="true" t="shared" si="0" ref="G10:G28">SUM(C10:F10)</f>
        <v>6406</v>
      </c>
    </row>
    <row r="11" spans="1:7" ht="12.75">
      <c r="A11" s="6"/>
      <c r="B11" s="8" t="s">
        <v>59</v>
      </c>
      <c r="C11" s="8">
        <v>200</v>
      </c>
      <c r="D11" s="8"/>
      <c r="E11" s="8"/>
      <c r="F11" s="8"/>
      <c r="G11" s="8">
        <f t="shared" si="0"/>
        <v>200</v>
      </c>
    </row>
    <row r="12" spans="1:7" ht="12.75">
      <c r="A12" s="6"/>
      <c r="B12" s="16" t="s">
        <v>60</v>
      </c>
      <c r="C12" s="8">
        <v>125</v>
      </c>
      <c r="D12" s="8"/>
      <c r="E12" s="8"/>
      <c r="F12" s="8"/>
      <c r="G12" s="8">
        <f t="shared" si="0"/>
        <v>125</v>
      </c>
    </row>
    <row r="13" spans="1:7" ht="12.75">
      <c r="A13" s="6"/>
      <c r="B13" s="8" t="s">
        <v>61</v>
      </c>
      <c r="C13" s="8">
        <v>100</v>
      </c>
      <c r="D13" s="8"/>
      <c r="E13" s="8"/>
      <c r="F13" s="8"/>
      <c r="G13" s="8">
        <f t="shared" si="0"/>
        <v>100</v>
      </c>
    </row>
    <row r="14" spans="1:7" ht="12.75">
      <c r="A14" s="6"/>
      <c r="B14" s="8" t="s">
        <v>62</v>
      </c>
      <c r="C14" s="8">
        <v>80</v>
      </c>
      <c r="D14" s="8"/>
      <c r="E14" s="8"/>
      <c r="F14" s="8"/>
      <c r="G14" s="8">
        <f t="shared" si="0"/>
        <v>80</v>
      </c>
    </row>
    <row r="15" spans="1:7" ht="12.75">
      <c r="A15" s="6"/>
      <c r="B15" s="8" t="s">
        <v>63</v>
      </c>
      <c r="C15" s="8">
        <v>18000</v>
      </c>
      <c r="D15" s="8"/>
      <c r="E15" s="8"/>
      <c r="F15" s="8"/>
      <c r="G15" s="8">
        <f t="shared" si="0"/>
        <v>18000</v>
      </c>
    </row>
    <row r="16" spans="1:7" ht="12.75">
      <c r="A16" s="6"/>
      <c r="B16" s="8" t="s">
        <v>64</v>
      </c>
      <c r="C16" s="8">
        <v>400</v>
      </c>
      <c r="D16" s="8"/>
      <c r="E16" s="8"/>
      <c r="F16" s="8"/>
      <c r="G16" s="8">
        <f t="shared" si="0"/>
        <v>400</v>
      </c>
    </row>
    <row r="17" spans="1:7" ht="12.75">
      <c r="A17" s="6"/>
      <c r="B17" s="8" t="s">
        <v>65</v>
      </c>
      <c r="C17" s="8">
        <v>50</v>
      </c>
      <c r="D17" s="8"/>
      <c r="E17" s="8"/>
      <c r="F17" s="8"/>
      <c r="G17" s="8">
        <f t="shared" si="0"/>
        <v>50</v>
      </c>
    </row>
    <row r="18" spans="1:7" ht="12.75">
      <c r="A18" s="6"/>
      <c r="B18" s="8" t="s">
        <v>66</v>
      </c>
      <c r="C18" s="8">
        <v>15150</v>
      </c>
      <c r="D18" s="8"/>
      <c r="E18" s="8"/>
      <c r="F18" s="8"/>
      <c r="G18" s="8">
        <f t="shared" si="0"/>
        <v>15150</v>
      </c>
    </row>
    <row r="19" spans="1:7" ht="12.75">
      <c r="A19" s="6"/>
      <c r="B19" s="8" t="s">
        <v>67</v>
      </c>
      <c r="C19" s="8">
        <v>290</v>
      </c>
      <c r="D19" s="8"/>
      <c r="E19" s="8"/>
      <c r="F19" s="8"/>
      <c r="G19" s="8">
        <f t="shared" si="0"/>
        <v>290</v>
      </c>
    </row>
    <row r="20" spans="1:7" ht="12.75">
      <c r="A20" s="6"/>
      <c r="B20" s="8" t="s">
        <v>68</v>
      </c>
      <c r="C20" s="8">
        <v>23800</v>
      </c>
      <c r="D20" s="8"/>
      <c r="E20" s="8"/>
      <c r="F20" s="8"/>
      <c r="G20" s="8">
        <f t="shared" si="0"/>
        <v>23800</v>
      </c>
    </row>
    <row r="21" spans="1:7" ht="12.75">
      <c r="A21" s="6"/>
      <c r="B21" s="8" t="s">
        <v>69</v>
      </c>
      <c r="C21" s="8">
        <v>491</v>
      </c>
      <c r="D21" s="8"/>
      <c r="E21" s="8"/>
      <c r="F21" s="8"/>
      <c r="G21" s="8">
        <f t="shared" si="0"/>
        <v>491</v>
      </c>
    </row>
    <row r="22" spans="1:7" ht="12.75">
      <c r="A22" s="6"/>
      <c r="B22" s="8" t="s">
        <v>70</v>
      </c>
      <c r="C22" s="8">
        <v>4648</v>
      </c>
      <c r="D22" s="8"/>
      <c r="E22" s="8"/>
      <c r="F22" s="8"/>
      <c r="G22" s="8">
        <f t="shared" si="0"/>
        <v>4648</v>
      </c>
    </row>
    <row r="23" spans="1:7" ht="12.75">
      <c r="A23" s="6"/>
      <c r="B23" s="8" t="s">
        <v>71</v>
      </c>
      <c r="C23" s="8">
        <v>2153</v>
      </c>
      <c r="D23" s="8"/>
      <c r="E23" s="8"/>
      <c r="F23" s="8"/>
      <c r="G23" s="8">
        <f t="shared" si="0"/>
        <v>2153</v>
      </c>
    </row>
    <row r="24" spans="1:7" ht="12.75">
      <c r="A24" s="6"/>
      <c r="B24" s="8" t="s">
        <v>72</v>
      </c>
      <c r="C24" s="8">
        <v>353</v>
      </c>
      <c r="D24" s="8"/>
      <c r="E24" s="8"/>
      <c r="F24" s="8"/>
      <c r="G24" s="8">
        <f t="shared" si="0"/>
        <v>353</v>
      </c>
    </row>
    <row r="25" spans="1:7" ht="12.75">
      <c r="A25" s="6"/>
      <c r="B25" s="8" t="s">
        <v>73</v>
      </c>
      <c r="C25" s="8">
        <v>2864</v>
      </c>
      <c r="D25" s="8"/>
      <c r="E25" s="8"/>
      <c r="F25" s="8"/>
      <c r="G25" s="8">
        <f t="shared" si="0"/>
        <v>2864</v>
      </c>
    </row>
    <row r="26" spans="1:7" ht="12.75">
      <c r="A26" s="6"/>
      <c r="B26" s="8" t="s">
        <v>74</v>
      </c>
      <c r="C26" s="8">
        <v>600</v>
      </c>
      <c r="D26" s="8"/>
      <c r="E26" s="8"/>
      <c r="F26" s="8"/>
      <c r="G26" s="8">
        <f t="shared" si="0"/>
        <v>600</v>
      </c>
    </row>
    <row r="27" spans="1:7" ht="12.75">
      <c r="A27" s="6"/>
      <c r="B27" s="8" t="s">
        <v>75</v>
      </c>
      <c r="C27" s="8">
        <v>350</v>
      </c>
      <c r="D27" s="8"/>
      <c r="E27" s="8"/>
      <c r="F27" s="8"/>
      <c r="G27" s="8">
        <f t="shared" si="0"/>
        <v>350</v>
      </c>
    </row>
    <row r="28" spans="1:7" ht="12.75">
      <c r="A28" s="6"/>
      <c r="B28" s="7" t="s">
        <v>15</v>
      </c>
      <c r="C28" s="7">
        <f>SUM(C8:C27)</f>
        <v>76360</v>
      </c>
      <c r="D28" s="7">
        <f>SUM(D8:D27)</f>
        <v>900</v>
      </c>
      <c r="E28" s="7">
        <f>SUM(E8:E27)</f>
        <v>0</v>
      </c>
      <c r="F28" s="7">
        <f>SUM(F8:F27)</f>
        <v>0</v>
      </c>
      <c r="G28" s="7">
        <f t="shared" si="0"/>
        <v>77260</v>
      </c>
    </row>
    <row r="29" spans="1:7" ht="12.75">
      <c r="A29" s="6" t="s">
        <v>76</v>
      </c>
      <c r="B29" s="7" t="s">
        <v>13</v>
      </c>
      <c r="C29" s="8"/>
      <c r="D29" s="8"/>
      <c r="E29" s="8"/>
      <c r="F29" s="8"/>
      <c r="G29" s="8"/>
    </row>
    <row r="30" spans="1:7" ht="12.75">
      <c r="A30" s="6"/>
      <c r="B30" s="8" t="s">
        <v>77</v>
      </c>
      <c r="C30" s="8">
        <v>20380</v>
      </c>
      <c r="D30" s="8">
        <v>180</v>
      </c>
      <c r="E30" s="8"/>
      <c r="F30" s="8"/>
      <c r="G30" s="8">
        <f>SUM(C30:F30)</f>
        <v>20560</v>
      </c>
    </row>
    <row r="31" spans="1:7" ht="12.75">
      <c r="A31" s="6"/>
      <c r="B31" s="8" t="s">
        <v>78</v>
      </c>
      <c r="C31" s="8"/>
      <c r="D31" s="8"/>
      <c r="E31" s="8"/>
      <c r="F31" s="8"/>
      <c r="G31" s="8">
        <f>SUM(C31:F31)</f>
        <v>0</v>
      </c>
    </row>
    <row r="32" spans="1:7" ht="12.75">
      <c r="A32" s="6"/>
      <c r="B32" s="7" t="s">
        <v>15</v>
      </c>
      <c r="C32" s="7">
        <f>SUM(C30:C31)</f>
        <v>20380</v>
      </c>
      <c r="D32" s="7">
        <f>SUM(D30:D31)</f>
        <v>180</v>
      </c>
      <c r="E32" s="7">
        <f>SUM(E30:E31)</f>
        <v>0</v>
      </c>
      <c r="F32" s="7">
        <f>SUM(F30:F31)</f>
        <v>0</v>
      </c>
      <c r="G32" s="7">
        <f>SUM(C32:F32)</f>
        <v>20560</v>
      </c>
    </row>
    <row r="33" spans="1:7" ht="12.75">
      <c r="A33" s="6" t="s">
        <v>79</v>
      </c>
      <c r="B33" s="7" t="s">
        <v>80</v>
      </c>
      <c r="C33" s="8"/>
      <c r="D33" s="8"/>
      <c r="E33" s="8"/>
      <c r="F33" s="8"/>
      <c r="G33" s="8"/>
    </row>
    <row r="34" spans="1:7" ht="12.75">
      <c r="A34" s="6"/>
      <c r="B34" s="7" t="s">
        <v>81</v>
      </c>
      <c r="C34" s="7">
        <f>C33+C32+C28+C6</f>
        <v>96740</v>
      </c>
      <c r="D34" s="7">
        <f>D33+D32+D28+D6</f>
        <v>1080</v>
      </c>
      <c r="E34" s="7">
        <f>E33+E32+E28+E6</f>
        <v>0</v>
      </c>
      <c r="F34" s="7">
        <f>F33+F32+F28+F6</f>
        <v>0</v>
      </c>
      <c r="G34" s="7">
        <f>SUM(C34:F34)</f>
        <v>97820</v>
      </c>
    </row>
    <row r="35" spans="1:7" ht="12.75">
      <c r="A35" s="6" t="s">
        <v>16</v>
      </c>
      <c r="B35" s="7" t="s">
        <v>82</v>
      </c>
      <c r="C35" s="8"/>
      <c r="D35" s="8"/>
      <c r="E35" s="8"/>
      <c r="F35" s="8"/>
      <c r="G35" s="8"/>
    </row>
    <row r="36" spans="1:7" ht="12.75">
      <c r="A36" s="6" t="s">
        <v>52</v>
      </c>
      <c r="B36" s="7" t="s">
        <v>18</v>
      </c>
      <c r="C36" s="8"/>
      <c r="D36" s="8"/>
      <c r="E36" s="8"/>
      <c r="F36" s="8"/>
      <c r="G36" s="8"/>
    </row>
    <row r="37" spans="1:7" ht="12.75">
      <c r="A37" s="6"/>
      <c r="B37" s="8" t="s">
        <v>83</v>
      </c>
      <c r="C37" s="8">
        <v>40800</v>
      </c>
      <c r="D37" s="8"/>
      <c r="E37" s="8"/>
      <c r="F37" s="8"/>
      <c r="G37" s="8">
        <f aca="true" t="shared" si="1" ref="G37:G42">SUM(C37:F37)</f>
        <v>40800</v>
      </c>
    </row>
    <row r="38" spans="1:7" ht="12.75">
      <c r="A38" s="6"/>
      <c r="B38" s="8" t="s">
        <v>84</v>
      </c>
      <c r="C38" s="8">
        <v>11700</v>
      </c>
      <c r="D38" s="8"/>
      <c r="E38" s="8"/>
      <c r="F38" s="8"/>
      <c r="G38" s="8">
        <f t="shared" si="1"/>
        <v>11700</v>
      </c>
    </row>
    <row r="39" spans="1:7" ht="12.75">
      <c r="A39" s="6"/>
      <c r="B39" s="8" t="s">
        <v>85</v>
      </c>
      <c r="C39" s="8">
        <v>16000</v>
      </c>
      <c r="D39" s="8"/>
      <c r="E39" s="8"/>
      <c r="F39" s="8"/>
      <c r="G39" s="8">
        <f t="shared" si="1"/>
        <v>16000</v>
      </c>
    </row>
    <row r="40" spans="1:7" ht="12.75">
      <c r="A40" s="6"/>
      <c r="B40" s="8" t="s">
        <v>86</v>
      </c>
      <c r="C40" s="8">
        <v>9350</v>
      </c>
      <c r="D40" s="8"/>
      <c r="E40" s="8"/>
      <c r="F40" s="8"/>
      <c r="G40" s="8">
        <f t="shared" si="1"/>
        <v>9350</v>
      </c>
    </row>
    <row r="41" spans="1:7" ht="12.75">
      <c r="A41" s="6"/>
      <c r="B41" s="8" t="s">
        <v>87</v>
      </c>
      <c r="C41" s="8">
        <v>500</v>
      </c>
      <c r="D41" s="8"/>
      <c r="E41" s="8"/>
      <c r="F41" s="8"/>
      <c r="G41" s="8">
        <f t="shared" si="1"/>
        <v>500</v>
      </c>
    </row>
    <row r="42" spans="1:7" ht="12.75">
      <c r="A42" s="6"/>
      <c r="B42" s="7" t="s">
        <v>15</v>
      </c>
      <c r="C42" s="7">
        <f>SUM(C37:C41)</f>
        <v>78350</v>
      </c>
      <c r="D42" s="7">
        <f>SUM(D37:D41)</f>
        <v>0</v>
      </c>
      <c r="E42" s="7">
        <f>SUM(E37:E41)</f>
        <v>0</v>
      </c>
      <c r="F42" s="7">
        <f>SUM(F37:F41)</f>
        <v>0</v>
      </c>
      <c r="G42" s="7">
        <f t="shared" si="1"/>
        <v>78350</v>
      </c>
    </row>
    <row r="43" spans="1:7" ht="12.75">
      <c r="A43" s="6" t="s">
        <v>55</v>
      </c>
      <c r="B43" s="7" t="s">
        <v>19</v>
      </c>
      <c r="C43" s="8"/>
      <c r="D43" s="8"/>
      <c r="E43" s="8"/>
      <c r="F43" s="8"/>
      <c r="G43" s="8"/>
    </row>
    <row r="44" spans="1:7" ht="12.75">
      <c r="A44" s="6"/>
      <c r="B44" s="8" t="s">
        <v>88</v>
      </c>
      <c r="C44" s="8">
        <v>11383</v>
      </c>
      <c r="D44" s="8"/>
      <c r="E44" s="8"/>
      <c r="F44" s="8"/>
      <c r="G44" s="8">
        <f aca="true" t="shared" si="2" ref="G44:G51">SUM(C44:F44)</f>
        <v>11383</v>
      </c>
    </row>
    <row r="45" spans="1:7" ht="12.75">
      <c r="A45" s="6"/>
      <c r="B45" s="8" t="s">
        <v>89</v>
      </c>
      <c r="C45" s="8">
        <v>24309</v>
      </c>
      <c r="D45" s="8"/>
      <c r="E45" s="8"/>
      <c r="F45" s="8"/>
      <c r="G45" s="8">
        <f t="shared" si="2"/>
        <v>24309</v>
      </c>
    </row>
    <row r="46" spans="1:7" ht="12.75">
      <c r="A46" s="6"/>
      <c r="B46" s="8" t="s">
        <v>90</v>
      </c>
      <c r="C46" s="8">
        <v>7500</v>
      </c>
      <c r="D46" s="8"/>
      <c r="E46" s="8"/>
      <c r="F46" s="8"/>
      <c r="G46" s="8">
        <f t="shared" si="2"/>
        <v>7500</v>
      </c>
    </row>
    <row r="47" spans="1:7" ht="12.75">
      <c r="A47" s="6"/>
      <c r="B47" s="7" t="s">
        <v>15</v>
      </c>
      <c r="C47" s="7">
        <f>SUM(C44:C46)</f>
        <v>43192</v>
      </c>
      <c r="D47" s="7">
        <f>SUM(D44:D46)</f>
        <v>0</v>
      </c>
      <c r="E47" s="7">
        <f>SUM(E44:E46)</f>
        <v>0</v>
      </c>
      <c r="F47" s="7">
        <f>SUM(F44:F46)</f>
        <v>0</v>
      </c>
      <c r="G47" s="7">
        <f t="shared" si="2"/>
        <v>43192</v>
      </c>
    </row>
    <row r="48" spans="1:7" ht="12.75">
      <c r="A48" s="6" t="s">
        <v>76</v>
      </c>
      <c r="B48" s="7" t="s">
        <v>20</v>
      </c>
      <c r="C48" s="7">
        <v>100</v>
      </c>
      <c r="D48" s="7"/>
      <c r="E48" s="7"/>
      <c r="F48" s="7"/>
      <c r="G48" s="7">
        <f t="shared" si="2"/>
        <v>100</v>
      </c>
    </row>
    <row r="49" spans="1:7" ht="12.75">
      <c r="A49" s="6" t="s">
        <v>79</v>
      </c>
      <c r="B49" s="7" t="s">
        <v>91</v>
      </c>
      <c r="C49" s="7">
        <v>305</v>
      </c>
      <c r="D49" s="7"/>
      <c r="E49" s="7"/>
      <c r="F49" s="7"/>
      <c r="G49" s="7">
        <f t="shared" si="2"/>
        <v>305</v>
      </c>
    </row>
    <row r="50" spans="1:7" ht="12.75">
      <c r="A50" s="6" t="s">
        <v>92</v>
      </c>
      <c r="B50" s="7" t="s">
        <v>93</v>
      </c>
      <c r="C50" s="7"/>
      <c r="D50" s="7"/>
      <c r="E50" s="7"/>
      <c r="F50" s="7"/>
      <c r="G50" s="7">
        <f t="shared" si="2"/>
        <v>0</v>
      </c>
    </row>
    <row r="51" spans="1:7" ht="12.75">
      <c r="A51" s="6"/>
      <c r="B51" s="7" t="s">
        <v>15</v>
      </c>
      <c r="C51" s="7">
        <f>C50+C49+C48+C47+C42</f>
        <v>121947</v>
      </c>
      <c r="D51" s="7">
        <f>D50+D49+D48+D47+D42</f>
        <v>0</v>
      </c>
      <c r="E51" s="7">
        <f>E50+E49+E48+E47+E42</f>
        <v>0</v>
      </c>
      <c r="F51" s="7">
        <f>F50+F49+F48+F47+F42</f>
        <v>0</v>
      </c>
      <c r="G51" s="7">
        <f t="shared" si="2"/>
        <v>121947</v>
      </c>
    </row>
    <row r="52" spans="1:7" ht="12.75">
      <c r="A52" s="6" t="s">
        <v>23</v>
      </c>
      <c r="B52" s="7" t="s">
        <v>24</v>
      </c>
      <c r="C52" s="8"/>
      <c r="D52" s="8"/>
      <c r="E52" s="8"/>
      <c r="F52" s="8"/>
      <c r="G52" s="8"/>
    </row>
    <row r="53" spans="1:7" ht="12.75">
      <c r="A53" s="6"/>
      <c r="B53" s="8" t="s">
        <v>94</v>
      </c>
      <c r="C53" s="8">
        <v>108131</v>
      </c>
      <c r="D53" s="8"/>
      <c r="E53" s="8"/>
      <c r="F53" s="8"/>
      <c r="G53" s="8">
        <f>SUM(C53:F53)</f>
        <v>108131</v>
      </c>
    </row>
    <row r="54" spans="1:7" ht="12.75">
      <c r="A54" s="6"/>
      <c r="B54" s="8" t="s">
        <v>95</v>
      </c>
      <c r="C54" s="8">
        <v>1528</v>
      </c>
      <c r="D54" s="8">
        <v>2516</v>
      </c>
      <c r="E54" s="8"/>
      <c r="F54" s="8"/>
      <c r="G54" s="8">
        <f>SUM(C54:F54)</f>
        <v>4044</v>
      </c>
    </row>
    <row r="55" spans="1:7" ht="12.75">
      <c r="A55" s="6"/>
      <c r="B55" s="8" t="s">
        <v>96</v>
      </c>
      <c r="C55" s="8"/>
      <c r="D55" s="8">
        <v>11533</v>
      </c>
      <c r="E55" s="8">
        <v>4472</v>
      </c>
      <c r="F55" s="8"/>
      <c r="G55" s="8">
        <f>SUM(C55:F55)</f>
        <v>16005</v>
      </c>
    </row>
    <row r="56" spans="1:7" ht="12.75">
      <c r="A56" s="6"/>
      <c r="B56" s="7" t="s">
        <v>15</v>
      </c>
      <c r="C56" s="7">
        <f>C55+C54+C53</f>
        <v>109659</v>
      </c>
      <c r="D56" s="7">
        <f>D55+D54+D53</f>
        <v>14049</v>
      </c>
      <c r="E56" s="7">
        <f>E55+E54+E53</f>
        <v>4472</v>
      </c>
      <c r="F56" s="7">
        <f>F55+F54+F53</f>
        <v>0</v>
      </c>
      <c r="G56" s="7">
        <f>SUM(C56:F56)</f>
        <v>128180</v>
      </c>
    </row>
    <row r="57" spans="1:7" ht="12.75">
      <c r="A57" s="6" t="s">
        <v>25</v>
      </c>
      <c r="B57" s="7" t="s">
        <v>26</v>
      </c>
      <c r="C57" s="8"/>
      <c r="D57" s="8"/>
      <c r="E57" s="8"/>
      <c r="F57" s="8"/>
      <c r="G57" s="8"/>
    </row>
    <row r="58" spans="1:7" ht="12.75">
      <c r="A58" s="6"/>
      <c r="B58" s="8" t="s">
        <v>97</v>
      </c>
      <c r="C58" s="8">
        <v>9896</v>
      </c>
      <c r="D58" s="8">
        <v>-5000</v>
      </c>
      <c r="E58" s="8"/>
      <c r="F58" s="8"/>
      <c r="G58" s="8">
        <f>SUM(C58:F58)</f>
        <v>4896</v>
      </c>
    </row>
    <row r="59" spans="1:7" ht="12.75">
      <c r="A59" s="6"/>
      <c r="B59" s="8" t="s">
        <v>98</v>
      </c>
      <c r="C59" s="8">
        <v>31148</v>
      </c>
      <c r="D59" s="8">
        <v>-5000</v>
      </c>
      <c r="E59" s="8"/>
      <c r="F59" s="8"/>
      <c r="G59" s="8">
        <f>SUM(C59:F59)</f>
        <v>26148</v>
      </c>
    </row>
    <row r="60" spans="1:7" ht="12.75">
      <c r="A60" s="6"/>
      <c r="B60" s="8" t="s">
        <v>99</v>
      </c>
      <c r="C60" s="8"/>
      <c r="D60" s="8"/>
      <c r="E60" s="8"/>
      <c r="F60" s="8"/>
      <c r="G60" s="8">
        <f>SUM(C60:F60)</f>
        <v>0</v>
      </c>
    </row>
    <row r="61" spans="1:7" ht="12.75">
      <c r="A61" s="6"/>
      <c r="B61" s="7" t="s">
        <v>15</v>
      </c>
      <c r="C61" s="7">
        <f>C60+C59+C58</f>
        <v>41044</v>
      </c>
      <c r="D61" s="7">
        <f>D60+D59+D58</f>
        <v>-10000</v>
      </c>
      <c r="E61" s="7">
        <f>E60+E59+E58</f>
        <v>0</v>
      </c>
      <c r="F61" s="7">
        <f>F60+F59+F58</f>
        <v>0</v>
      </c>
      <c r="G61" s="7">
        <f>SUM(C61:F61)</f>
        <v>31044</v>
      </c>
    </row>
    <row r="62" spans="1:7" ht="12.75">
      <c r="A62" s="6" t="s">
        <v>27</v>
      </c>
      <c r="B62" s="7" t="s">
        <v>100</v>
      </c>
      <c r="C62" s="8"/>
      <c r="D62" s="8"/>
      <c r="E62" s="8"/>
      <c r="F62" s="8"/>
      <c r="G62" s="8"/>
    </row>
    <row r="63" spans="1:7" ht="12.75">
      <c r="A63" s="6" t="s">
        <v>52</v>
      </c>
      <c r="B63" s="7" t="s">
        <v>28</v>
      </c>
      <c r="C63" s="8"/>
      <c r="D63" s="8"/>
      <c r="E63" s="8"/>
      <c r="F63" s="8"/>
      <c r="G63" s="8">
        <f aca="true" t="shared" si="3" ref="G63:G78">SUM(C63:F63)</f>
        <v>0</v>
      </c>
    </row>
    <row r="64" spans="1:7" ht="12.75">
      <c r="A64" s="8"/>
      <c r="B64" s="8" t="s">
        <v>101</v>
      </c>
      <c r="C64" s="8">
        <v>80</v>
      </c>
      <c r="D64" s="8"/>
      <c r="E64" s="8"/>
      <c r="F64" s="8"/>
      <c r="G64" s="8">
        <f t="shared" si="3"/>
        <v>80</v>
      </c>
    </row>
    <row r="65" spans="1:7" ht="12.75">
      <c r="A65" s="8"/>
      <c r="B65" s="8" t="s">
        <v>102</v>
      </c>
      <c r="C65" s="8">
        <v>2900</v>
      </c>
      <c r="D65" s="8"/>
      <c r="E65" s="8"/>
      <c r="F65" s="8"/>
      <c r="G65" s="8">
        <f t="shared" si="3"/>
        <v>2900</v>
      </c>
    </row>
    <row r="66" spans="1:7" ht="12.75">
      <c r="A66" s="8"/>
      <c r="B66" s="8" t="s">
        <v>103</v>
      </c>
      <c r="C66" s="8">
        <v>22225</v>
      </c>
      <c r="D66" s="8"/>
      <c r="E66" s="8"/>
      <c r="F66" s="8"/>
      <c r="G66" s="8">
        <f t="shared" si="3"/>
        <v>22225</v>
      </c>
    </row>
    <row r="67" spans="1:7" ht="12.75">
      <c r="A67" s="8"/>
      <c r="B67" s="8" t="s">
        <v>104</v>
      </c>
      <c r="C67" s="8">
        <v>1500</v>
      </c>
      <c r="D67" s="8"/>
      <c r="E67" s="8"/>
      <c r="F67" s="8"/>
      <c r="G67" s="8">
        <f t="shared" si="3"/>
        <v>1500</v>
      </c>
    </row>
    <row r="68" spans="1:7" ht="12.75">
      <c r="A68" s="8"/>
      <c r="B68" s="8" t="s">
        <v>105</v>
      </c>
      <c r="C68" s="8">
        <v>13980</v>
      </c>
      <c r="D68" s="8"/>
      <c r="E68" s="8"/>
      <c r="F68" s="8"/>
      <c r="G68" s="8">
        <f t="shared" si="3"/>
        <v>13980</v>
      </c>
    </row>
    <row r="69" spans="1:7" ht="12.75">
      <c r="A69" s="8"/>
      <c r="B69" s="8" t="s">
        <v>106</v>
      </c>
      <c r="C69" s="8">
        <v>1000</v>
      </c>
      <c r="D69" s="8"/>
      <c r="E69" s="8"/>
      <c r="F69" s="8"/>
      <c r="G69" s="8">
        <f t="shared" si="3"/>
        <v>1000</v>
      </c>
    </row>
    <row r="70" spans="1:7" ht="12.75">
      <c r="A70" s="8"/>
      <c r="B70" s="8" t="s">
        <v>107</v>
      </c>
      <c r="C70" s="8">
        <v>1500</v>
      </c>
      <c r="D70" s="8"/>
      <c r="E70" s="8"/>
      <c r="F70" s="8"/>
      <c r="G70" s="8">
        <f t="shared" si="3"/>
        <v>1500</v>
      </c>
    </row>
    <row r="71" spans="1:7" ht="12.75">
      <c r="A71" s="8"/>
      <c r="B71" s="8" t="s">
        <v>108</v>
      </c>
      <c r="C71" s="8">
        <v>300</v>
      </c>
      <c r="D71" s="8"/>
      <c r="E71" s="8"/>
      <c r="F71" s="8"/>
      <c r="G71" s="8">
        <f t="shared" si="3"/>
        <v>300</v>
      </c>
    </row>
    <row r="72" spans="1:7" ht="12.75">
      <c r="A72" s="8"/>
      <c r="B72" s="8" t="s">
        <v>109</v>
      </c>
      <c r="C72" s="8">
        <v>110</v>
      </c>
      <c r="D72" s="8"/>
      <c r="E72" s="8"/>
      <c r="F72" s="8"/>
      <c r="G72" s="8">
        <f t="shared" si="3"/>
        <v>110</v>
      </c>
    </row>
    <row r="73" spans="1:7" ht="12.75">
      <c r="A73" s="8"/>
      <c r="B73" s="8" t="s">
        <v>110</v>
      </c>
      <c r="C73" s="8"/>
      <c r="D73" s="8">
        <v>50</v>
      </c>
      <c r="E73" s="8"/>
      <c r="F73" s="8"/>
      <c r="G73" s="8">
        <f t="shared" si="3"/>
        <v>50</v>
      </c>
    </row>
    <row r="74" spans="1:7" ht="12.75">
      <c r="A74" s="8"/>
      <c r="B74" s="8" t="s">
        <v>111</v>
      </c>
      <c r="C74" s="8"/>
      <c r="D74" s="8">
        <v>100</v>
      </c>
      <c r="E74" s="8"/>
      <c r="F74" s="8"/>
      <c r="G74" s="8">
        <f t="shared" si="3"/>
        <v>100</v>
      </c>
    </row>
    <row r="75" spans="1:7" ht="12.75">
      <c r="A75" s="8"/>
      <c r="B75" s="8" t="s">
        <v>112</v>
      </c>
      <c r="C75" s="8"/>
      <c r="D75" s="8">
        <v>100</v>
      </c>
      <c r="E75" s="8"/>
      <c r="F75" s="8"/>
      <c r="G75" s="8">
        <f t="shared" si="3"/>
        <v>100</v>
      </c>
    </row>
    <row r="76" spans="1:7" ht="12.75">
      <c r="A76" s="8"/>
      <c r="B76" s="8" t="s">
        <v>113</v>
      </c>
      <c r="C76" s="8"/>
      <c r="D76" s="8">
        <v>506</v>
      </c>
      <c r="E76" s="8"/>
      <c r="F76" s="8"/>
      <c r="G76" s="8">
        <f t="shared" si="3"/>
        <v>506</v>
      </c>
    </row>
    <row r="77" spans="1:7" ht="12.75">
      <c r="A77" s="8"/>
      <c r="B77" s="8" t="s">
        <v>114</v>
      </c>
      <c r="C77" s="8"/>
      <c r="D77" s="8">
        <v>277</v>
      </c>
      <c r="E77" s="8"/>
      <c r="F77" s="8"/>
      <c r="G77" s="8">
        <f t="shared" si="3"/>
        <v>277</v>
      </c>
    </row>
    <row r="78" spans="1:7" ht="12.75">
      <c r="A78" s="8"/>
      <c r="B78" s="8" t="s">
        <v>115</v>
      </c>
      <c r="C78" s="8"/>
      <c r="D78" s="8">
        <v>933</v>
      </c>
      <c r="E78" s="8"/>
      <c r="F78" s="8"/>
      <c r="G78" s="8">
        <f t="shared" si="3"/>
        <v>933</v>
      </c>
    </row>
    <row r="79" spans="1:7" ht="12.75">
      <c r="A79" s="8"/>
      <c r="B79" s="8" t="s">
        <v>116</v>
      </c>
      <c r="C79" s="8"/>
      <c r="D79" s="8"/>
      <c r="E79" s="8">
        <v>70</v>
      </c>
      <c r="F79" s="8"/>
      <c r="G79" s="8">
        <v>70</v>
      </c>
    </row>
    <row r="80" spans="1:7" ht="12.75">
      <c r="A80" s="8"/>
      <c r="B80" s="8" t="s">
        <v>117</v>
      </c>
      <c r="C80" s="8"/>
      <c r="D80" s="8"/>
      <c r="E80" s="8">
        <v>100</v>
      </c>
      <c r="F80" s="8"/>
      <c r="G80" s="8">
        <v>100</v>
      </c>
    </row>
    <row r="81" spans="1:7" ht="12.75">
      <c r="A81" s="8"/>
      <c r="B81" s="8" t="s">
        <v>118</v>
      </c>
      <c r="C81" s="8"/>
      <c r="D81" s="8"/>
      <c r="E81" s="8">
        <v>50</v>
      </c>
      <c r="F81" s="8"/>
      <c r="G81" s="8">
        <v>50</v>
      </c>
    </row>
    <row r="82" spans="1:7" ht="12.75">
      <c r="A82" s="8"/>
      <c r="B82" s="8" t="s">
        <v>119</v>
      </c>
      <c r="C82" s="8"/>
      <c r="D82" s="8"/>
      <c r="E82" s="8">
        <v>910</v>
      </c>
      <c r="F82" s="8"/>
      <c r="G82" s="8">
        <v>910</v>
      </c>
    </row>
    <row r="83" spans="1:7" ht="12.75">
      <c r="A83" s="6"/>
      <c r="B83" s="7" t="s">
        <v>15</v>
      </c>
      <c r="C83" s="7">
        <f>SUM(C64:C82)</f>
        <v>43595</v>
      </c>
      <c r="D83" s="7">
        <f>SUM(D64:D82)</f>
        <v>1966</v>
      </c>
      <c r="E83" s="7">
        <f>SUM(E64:E82)</f>
        <v>1130</v>
      </c>
      <c r="F83" s="7">
        <f>SUM(F64:F82)</f>
        <v>0</v>
      </c>
      <c r="G83" s="7">
        <f>SUM(G64:G82)</f>
        <v>46691</v>
      </c>
    </row>
    <row r="84" spans="1:7" ht="12.75">
      <c r="A84" s="6" t="s">
        <v>55</v>
      </c>
      <c r="B84" s="7" t="s">
        <v>29</v>
      </c>
      <c r="C84" s="8"/>
      <c r="D84" s="8"/>
      <c r="E84" s="8"/>
      <c r="F84" s="8"/>
      <c r="G84" s="8"/>
    </row>
    <row r="85" spans="1:7" ht="12.75">
      <c r="A85" s="6"/>
      <c r="B85" s="8" t="s">
        <v>120</v>
      </c>
      <c r="C85" s="8">
        <v>778</v>
      </c>
      <c r="D85" s="8"/>
      <c r="E85" s="8"/>
      <c r="F85" s="8"/>
      <c r="G85" s="8">
        <f>SUM(C85:F85)</f>
        <v>778</v>
      </c>
    </row>
    <row r="86" spans="1:7" ht="12.75">
      <c r="A86" s="6"/>
      <c r="B86" s="8" t="s">
        <v>121</v>
      </c>
      <c r="C86" s="8">
        <v>2668</v>
      </c>
      <c r="D86" s="8"/>
      <c r="E86" s="8"/>
      <c r="F86" s="8"/>
      <c r="G86" s="8">
        <f>SUM(C86:F86)</f>
        <v>2668</v>
      </c>
    </row>
    <row r="87" spans="1:7" ht="12.75">
      <c r="A87" s="6"/>
      <c r="B87" s="8" t="s">
        <v>122</v>
      </c>
      <c r="C87" s="8"/>
      <c r="D87" s="8">
        <v>250</v>
      </c>
      <c r="E87" s="8"/>
      <c r="F87" s="8"/>
      <c r="G87" s="8">
        <f>SUM(C87:F87)</f>
        <v>250</v>
      </c>
    </row>
    <row r="88" spans="1:7" ht="12.75">
      <c r="A88" s="6"/>
      <c r="B88" s="8" t="s">
        <v>123</v>
      </c>
      <c r="C88" s="8"/>
      <c r="D88" s="8"/>
      <c r="E88" s="8">
        <v>339</v>
      </c>
      <c r="F88" s="8"/>
      <c r="G88" s="8">
        <v>339</v>
      </c>
    </row>
    <row r="89" spans="1:7" ht="12.75">
      <c r="A89" s="6"/>
      <c r="B89" s="8" t="s">
        <v>124</v>
      </c>
      <c r="C89" s="8"/>
      <c r="D89" s="8"/>
      <c r="E89" s="8">
        <v>140</v>
      </c>
      <c r="F89" s="8"/>
      <c r="G89" s="8">
        <v>140</v>
      </c>
    </row>
    <row r="90" spans="1:7" ht="12.75">
      <c r="A90" s="6"/>
      <c r="B90" s="7" t="s">
        <v>15</v>
      </c>
      <c r="C90" s="7">
        <f>SUM(C85:C89)</f>
        <v>3446</v>
      </c>
      <c r="D90" s="7">
        <f>SUM(D85:D89)</f>
        <v>250</v>
      </c>
      <c r="E90" s="7">
        <f>SUM(E85:E89)</f>
        <v>479</v>
      </c>
      <c r="F90" s="7">
        <f>SUM(F85:F89)</f>
        <v>0</v>
      </c>
      <c r="G90" s="7">
        <f>SUM(G85:G89)</f>
        <v>4175</v>
      </c>
    </row>
    <row r="91" spans="1:7" ht="12.75">
      <c r="A91" s="6"/>
      <c r="B91" s="7" t="s">
        <v>125</v>
      </c>
      <c r="C91" s="7">
        <f>C90+C83</f>
        <v>47041</v>
      </c>
      <c r="D91" s="7">
        <f>D90+D83</f>
        <v>2216</v>
      </c>
      <c r="E91" s="7">
        <f>E90+E83</f>
        <v>1609</v>
      </c>
      <c r="F91" s="7">
        <f>F90+F83</f>
        <v>0</v>
      </c>
      <c r="G91" s="7">
        <f>G90+G83</f>
        <v>50866</v>
      </c>
    </row>
    <row r="92" spans="1:7" ht="12.75">
      <c r="A92" s="6" t="s">
        <v>30</v>
      </c>
      <c r="B92" s="7" t="s">
        <v>126</v>
      </c>
      <c r="C92" s="8"/>
      <c r="D92" s="8"/>
      <c r="E92" s="8"/>
      <c r="F92" s="8"/>
      <c r="G92" s="8"/>
    </row>
    <row r="93" spans="1:7" ht="12.75">
      <c r="A93" s="6"/>
      <c r="B93" s="8" t="s">
        <v>32</v>
      </c>
      <c r="C93" s="8">
        <v>20000</v>
      </c>
      <c r="D93" s="8"/>
      <c r="E93" s="8">
        <v>-20000</v>
      </c>
      <c r="F93" s="8"/>
      <c r="G93" s="8">
        <f>SUM(C93:F93)</f>
        <v>0</v>
      </c>
    </row>
    <row r="94" spans="1:7" ht="12.75">
      <c r="A94" s="6"/>
      <c r="B94" s="8" t="s">
        <v>31</v>
      </c>
      <c r="C94" s="8">
        <v>4729</v>
      </c>
      <c r="D94" s="8">
        <v>3879</v>
      </c>
      <c r="E94" s="8"/>
      <c r="F94" s="8"/>
      <c r="G94" s="8">
        <f>SUM(C94:F94)</f>
        <v>8608</v>
      </c>
    </row>
    <row r="95" spans="1:7" ht="12.75">
      <c r="A95" s="6"/>
      <c r="B95" s="7" t="s">
        <v>15</v>
      </c>
      <c r="C95" s="7">
        <f>SUM(C93:C94)</f>
        <v>24729</v>
      </c>
      <c r="D95" s="7">
        <f>SUM(D93:D94)</f>
        <v>3879</v>
      </c>
      <c r="E95" s="7">
        <f>SUM(E93:E94)</f>
        <v>-20000</v>
      </c>
      <c r="F95" s="7">
        <f>SUM(F93:F94)</f>
        <v>0</v>
      </c>
      <c r="G95" s="7">
        <f>SUM(C95:F95)</f>
        <v>8608</v>
      </c>
    </row>
    <row r="96" spans="1:7" ht="12.75">
      <c r="A96" s="6" t="s">
        <v>33</v>
      </c>
      <c r="B96" s="7" t="s">
        <v>34</v>
      </c>
      <c r="C96" s="8"/>
      <c r="D96" s="8"/>
      <c r="E96" s="8"/>
      <c r="F96" s="8"/>
      <c r="G96" s="8"/>
    </row>
    <row r="97" spans="1:7" ht="12.75">
      <c r="A97" s="6"/>
      <c r="B97" s="8" t="s">
        <v>34</v>
      </c>
      <c r="C97" s="7">
        <v>8413</v>
      </c>
      <c r="D97" s="7">
        <v>611</v>
      </c>
      <c r="E97" s="7"/>
      <c r="F97" s="7"/>
      <c r="G97" s="7">
        <f>SUM(C97:F97)</f>
        <v>9024</v>
      </c>
    </row>
    <row r="98" spans="1:7" ht="12.75">
      <c r="A98" s="6" t="s">
        <v>127</v>
      </c>
      <c r="B98" s="7" t="s">
        <v>35</v>
      </c>
      <c r="C98" s="8"/>
      <c r="D98" s="8"/>
      <c r="E98" s="8"/>
      <c r="F98" s="8"/>
      <c r="G98" s="8"/>
    </row>
    <row r="99" spans="1:7" ht="12.75">
      <c r="A99" s="6"/>
      <c r="B99" s="8" t="s">
        <v>35</v>
      </c>
      <c r="C99" s="8"/>
      <c r="D99" s="7"/>
      <c r="E99" s="7"/>
      <c r="F99" s="7"/>
      <c r="G99" s="7">
        <f>SUM(C99:F99)</f>
        <v>0</v>
      </c>
    </row>
    <row r="100" spans="1:7" ht="12.75">
      <c r="A100" s="6"/>
      <c r="B100" s="7" t="s">
        <v>36</v>
      </c>
      <c r="C100" s="7">
        <f>C99+C97+C91+C61+C56+C51+C34+C95</f>
        <v>449573</v>
      </c>
      <c r="D100" s="7">
        <f>D99+D97+D91+D61+D56+D51+D34+D95</f>
        <v>11835</v>
      </c>
      <c r="E100" s="7">
        <f>E99+E97+E91+E61+E56+E51+E34+E95</f>
        <v>-13919</v>
      </c>
      <c r="F100" s="7">
        <f>F99+F97+F91+F61+F56+F51+F34+F95</f>
        <v>0</v>
      </c>
      <c r="G100" s="7">
        <f>SUM(C100:F100)</f>
        <v>447489</v>
      </c>
    </row>
  </sheetData>
  <mergeCells count="5">
    <mergeCell ref="G2:G3"/>
    <mergeCell ref="A2:A3"/>
    <mergeCell ref="B2:B3"/>
    <mergeCell ref="C2:C3"/>
    <mergeCell ref="D2:F2"/>
  </mergeCells>
  <printOptions/>
  <pageMargins left="0.39375" right="0.39375" top="1.0805555555555555" bottom="0.8861111111111112" header="0.5118055555555556" footer="0.5118055555555556"/>
  <pageSetup horizontalDpi="300" verticalDpi="300" orientation="portrait" paperSize="9" r:id="rId1"/>
  <headerFooter alignWithMargins="0">
    <oddHeader>&amp;CRévfülöp Nagyközség Önkormányzata 2008.évi módosított bevételi előirányzatai</oddHead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E162" sqref="E162"/>
    </sheetView>
  </sheetViews>
  <sheetFormatPr defaultColWidth="9.140625" defaultRowHeight="12.75"/>
  <cols>
    <col min="1" max="1" width="5.140625" style="15" customWidth="1"/>
    <col min="2" max="2" width="40.8515625" style="1" customWidth="1"/>
    <col min="3" max="7" width="9.7109375" style="1" customWidth="1"/>
    <col min="8" max="16384" width="11.7109375" style="1" customWidth="1"/>
  </cols>
  <sheetData>
    <row r="1" spans="5:7" ht="12.75">
      <c r="E1" s="1" t="s">
        <v>0</v>
      </c>
      <c r="G1" s="1" t="s">
        <v>128</v>
      </c>
    </row>
    <row r="2" spans="1:7" ht="12.75" customHeight="1">
      <c r="A2" s="29" t="s">
        <v>2</v>
      </c>
      <c r="B2" s="32" t="s">
        <v>129</v>
      </c>
      <c r="C2" s="29" t="s">
        <v>4</v>
      </c>
      <c r="D2" s="29" t="s">
        <v>5</v>
      </c>
      <c r="E2" s="29"/>
      <c r="F2" s="29"/>
      <c r="G2" s="29" t="s">
        <v>6</v>
      </c>
    </row>
    <row r="3" spans="1:7" ht="12.75">
      <c r="A3" s="29"/>
      <c r="B3" s="32"/>
      <c r="C3" s="29"/>
      <c r="D3" s="4" t="s">
        <v>130</v>
      </c>
      <c r="E3" s="2" t="s">
        <v>8</v>
      </c>
      <c r="F3" s="2"/>
      <c r="G3" s="29"/>
    </row>
    <row r="4" spans="1:7" ht="12.75">
      <c r="A4" s="17" t="s">
        <v>9</v>
      </c>
      <c r="B4" s="18" t="s">
        <v>131</v>
      </c>
      <c r="C4" s="19"/>
      <c r="D4" s="20"/>
      <c r="E4" s="20"/>
      <c r="F4" s="20"/>
      <c r="G4" s="20"/>
    </row>
    <row r="5" spans="1:7" ht="12.75">
      <c r="A5" s="6" t="s">
        <v>52</v>
      </c>
      <c r="B5" s="7" t="s">
        <v>132</v>
      </c>
      <c r="C5" s="7">
        <f>C6</f>
        <v>1000</v>
      </c>
      <c r="D5" s="7">
        <f>D6</f>
        <v>0</v>
      </c>
      <c r="E5" s="7">
        <f>E6</f>
        <v>0</v>
      </c>
      <c r="F5" s="7">
        <f>F6</f>
        <v>0</v>
      </c>
      <c r="G5" s="7">
        <f aca="true" t="shared" si="0" ref="G5:G36">SUM(C5:F5)</f>
        <v>1000</v>
      </c>
    </row>
    <row r="6" spans="1:7" ht="12.75">
      <c r="A6" s="6"/>
      <c r="B6" s="8" t="s">
        <v>133</v>
      </c>
      <c r="C6" s="8">
        <v>1000</v>
      </c>
      <c r="D6" s="8"/>
      <c r="E6" s="8"/>
      <c r="F6" s="8"/>
      <c r="G6" s="8">
        <f t="shared" si="0"/>
        <v>1000</v>
      </c>
    </row>
    <row r="7" spans="1:7" ht="12.75">
      <c r="A7" s="6" t="s">
        <v>55</v>
      </c>
      <c r="B7" s="7" t="s">
        <v>134</v>
      </c>
      <c r="C7" s="7">
        <f>SUM(C8:C12)</f>
        <v>5289</v>
      </c>
      <c r="D7" s="7">
        <f>SUM(D8:D12)</f>
        <v>1080</v>
      </c>
      <c r="E7" s="7">
        <f>SUM(E8:E12)</f>
        <v>89</v>
      </c>
      <c r="F7" s="7">
        <f>SUM(F8:F12)</f>
        <v>0</v>
      </c>
      <c r="G7" s="7">
        <f t="shared" si="0"/>
        <v>6458</v>
      </c>
    </row>
    <row r="8" spans="1:7" ht="12.75">
      <c r="A8" s="6"/>
      <c r="B8" s="8" t="s">
        <v>39</v>
      </c>
      <c r="C8" s="8">
        <v>3425</v>
      </c>
      <c r="D8" s="8">
        <v>608</v>
      </c>
      <c r="E8" s="8">
        <v>15</v>
      </c>
      <c r="F8" s="8"/>
      <c r="G8" s="8">
        <f t="shared" si="0"/>
        <v>4048</v>
      </c>
    </row>
    <row r="9" spans="1:7" ht="12.75">
      <c r="A9" s="6"/>
      <c r="B9" s="8" t="s">
        <v>40</v>
      </c>
      <c r="C9" s="8">
        <v>906</v>
      </c>
      <c r="D9" s="8">
        <v>176</v>
      </c>
      <c r="E9" s="8">
        <v>4</v>
      </c>
      <c r="F9" s="8"/>
      <c r="G9" s="8">
        <f t="shared" si="0"/>
        <v>1086</v>
      </c>
    </row>
    <row r="10" spans="1:7" ht="12.75">
      <c r="A10" s="6"/>
      <c r="B10" s="8" t="s">
        <v>41</v>
      </c>
      <c r="C10" s="8">
        <v>94</v>
      </c>
      <c r="D10" s="8">
        <v>18</v>
      </c>
      <c r="E10" s="8"/>
      <c r="F10" s="8"/>
      <c r="G10" s="8">
        <f t="shared" si="0"/>
        <v>112</v>
      </c>
    </row>
    <row r="11" spans="1:7" ht="12.75">
      <c r="A11" s="6"/>
      <c r="B11" s="8" t="s">
        <v>42</v>
      </c>
      <c r="C11" s="8">
        <v>24</v>
      </c>
      <c r="D11" s="8">
        <v>8</v>
      </c>
      <c r="E11" s="8"/>
      <c r="F11" s="8"/>
      <c r="G11" s="8">
        <f t="shared" si="0"/>
        <v>32</v>
      </c>
    </row>
    <row r="12" spans="1:7" ht="12.75">
      <c r="A12" s="6"/>
      <c r="B12" s="8" t="s">
        <v>135</v>
      </c>
      <c r="C12" s="8">
        <v>840</v>
      </c>
      <c r="D12" s="8">
        <v>270</v>
      </c>
      <c r="E12" s="8">
        <v>70</v>
      </c>
      <c r="F12" s="8"/>
      <c r="G12" s="8">
        <f t="shared" si="0"/>
        <v>1180</v>
      </c>
    </row>
    <row r="13" spans="1:7" ht="12.75">
      <c r="A13" s="6" t="s">
        <v>76</v>
      </c>
      <c r="B13" s="7" t="s">
        <v>136</v>
      </c>
      <c r="C13" s="7">
        <f>C14</f>
        <v>13250</v>
      </c>
      <c r="D13" s="7">
        <f>D14</f>
        <v>0</v>
      </c>
      <c r="E13" s="7">
        <f>E14</f>
        <v>0</v>
      </c>
      <c r="F13" s="7">
        <f>F14</f>
        <v>0</v>
      </c>
      <c r="G13" s="7">
        <f t="shared" si="0"/>
        <v>13250</v>
      </c>
    </row>
    <row r="14" spans="1:7" ht="12.75">
      <c r="A14" s="6"/>
      <c r="B14" s="8" t="s">
        <v>133</v>
      </c>
      <c r="C14" s="8">
        <v>13250</v>
      </c>
      <c r="D14" s="8"/>
      <c r="E14" s="8"/>
      <c r="F14" s="8"/>
      <c r="G14" s="8">
        <f t="shared" si="0"/>
        <v>13250</v>
      </c>
    </row>
    <row r="15" spans="1:7" ht="12.75">
      <c r="A15" s="6" t="s">
        <v>79</v>
      </c>
      <c r="B15" s="7" t="s">
        <v>137</v>
      </c>
      <c r="C15" s="7">
        <f>SUM(C16:C21)</f>
        <v>85570</v>
      </c>
      <c r="D15" s="7">
        <f>SUM(D16:D21)</f>
        <v>1130</v>
      </c>
      <c r="E15" s="7">
        <f>SUM(E16:E21)</f>
        <v>189</v>
      </c>
      <c r="F15" s="7">
        <f>SUM(F16:F21)</f>
        <v>0</v>
      </c>
      <c r="G15" s="7">
        <f t="shared" si="0"/>
        <v>86889</v>
      </c>
    </row>
    <row r="16" spans="1:7" ht="12.75">
      <c r="A16" s="6"/>
      <c r="B16" s="8" t="s">
        <v>39</v>
      </c>
      <c r="C16" s="8">
        <v>50553</v>
      </c>
      <c r="D16" s="8">
        <v>729</v>
      </c>
      <c r="E16" s="8">
        <v>143</v>
      </c>
      <c r="F16" s="8"/>
      <c r="G16" s="8">
        <f t="shared" si="0"/>
        <v>51425</v>
      </c>
    </row>
    <row r="17" spans="1:7" ht="12.75">
      <c r="A17" s="6"/>
      <c r="B17" s="8" t="s">
        <v>40</v>
      </c>
      <c r="C17" s="8">
        <v>12859</v>
      </c>
      <c r="D17" s="8">
        <v>173</v>
      </c>
      <c r="E17" s="8">
        <v>41</v>
      </c>
      <c r="F17" s="8"/>
      <c r="G17" s="8">
        <f t="shared" si="0"/>
        <v>13073</v>
      </c>
    </row>
    <row r="18" spans="1:7" ht="12.75">
      <c r="A18" s="6"/>
      <c r="B18" s="8" t="s">
        <v>41</v>
      </c>
      <c r="C18" s="8">
        <v>1330</v>
      </c>
      <c r="D18" s="8">
        <v>18</v>
      </c>
      <c r="E18" s="8">
        <v>5</v>
      </c>
      <c r="F18" s="8"/>
      <c r="G18" s="8">
        <f t="shared" si="0"/>
        <v>1353</v>
      </c>
    </row>
    <row r="19" spans="1:7" ht="12.75">
      <c r="A19" s="6"/>
      <c r="B19" s="8" t="s">
        <v>42</v>
      </c>
      <c r="C19" s="8">
        <v>328</v>
      </c>
      <c r="D19" s="8">
        <v>10</v>
      </c>
      <c r="E19" s="8"/>
      <c r="F19" s="8"/>
      <c r="G19" s="8">
        <f t="shared" si="0"/>
        <v>338</v>
      </c>
    </row>
    <row r="20" spans="1:7" ht="12.75">
      <c r="A20" s="6"/>
      <c r="B20" s="8" t="s">
        <v>43</v>
      </c>
      <c r="C20" s="8">
        <v>200</v>
      </c>
      <c r="D20" s="8"/>
      <c r="E20" s="8"/>
      <c r="F20" s="8"/>
      <c r="G20" s="8">
        <f t="shared" si="0"/>
        <v>200</v>
      </c>
    </row>
    <row r="21" spans="1:7" ht="12.75">
      <c r="A21" s="6"/>
      <c r="B21" s="8" t="s">
        <v>135</v>
      </c>
      <c r="C21" s="8">
        <v>20300</v>
      </c>
      <c r="D21" s="8">
        <v>200</v>
      </c>
      <c r="E21" s="8"/>
      <c r="F21" s="8"/>
      <c r="G21" s="8">
        <f t="shared" si="0"/>
        <v>20500</v>
      </c>
    </row>
    <row r="22" spans="1:7" ht="12.75">
      <c r="A22" s="6" t="s">
        <v>92</v>
      </c>
      <c r="B22" s="7" t="s">
        <v>138</v>
      </c>
      <c r="C22" s="7">
        <f>SUM(C23:C27)</f>
        <v>0</v>
      </c>
      <c r="D22" s="7">
        <f>SUM(D23:D27)</f>
        <v>277</v>
      </c>
      <c r="E22" s="7">
        <f>SUM(E23:E27)</f>
        <v>0</v>
      </c>
      <c r="F22" s="7">
        <f>SUM(F23:F27)</f>
        <v>0</v>
      </c>
      <c r="G22" s="7">
        <f t="shared" si="0"/>
        <v>277</v>
      </c>
    </row>
    <row r="23" spans="1:7" ht="12.75">
      <c r="A23" s="6"/>
      <c r="B23" s="8" t="s">
        <v>39</v>
      </c>
      <c r="C23" s="8"/>
      <c r="D23" s="8">
        <v>130</v>
      </c>
      <c r="E23" s="8"/>
      <c r="F23" s="8"/>
      <c r="G23" s="8">
        <f t="shared" si="0"/>
        <v>130</v>
      </c>
    </row>
    <row r="24" spans="1:7" ht="12.75">
      <c r="A24" s="6"/>
      <c r="B24" s="8" t="s">
        <v>40</v>
      </c>
      <c r="C24" s="8"/>
      <c r="D24" s="8">
        <v>34</v>
      </c>
      <c r="E24" s="8"/>
      <c r="F24" s="8"/>
      <c r="G24" s="8">
        <f t="shared" si="0"/>
        <v>34</v>
      </c>
    </row>
    <row r="25" spans="1:7" ht="12.75">
      <c r="A25" s="6"/>
      <c r="B25" s="8" t="s">
        <v>41</v>
      </c>
      <c r="C25" s="8"/>
      <c r="D25" s="8"/>
      <c r="E25" s="8"/>
      <c r="F25" s="8"/>
      <c r="G25" s="8">
        <f t="shared" si="0"/>
        <v>0</v>
      </c>
    </row>
    <row r="26" spans="1:7" ht="12.75">
      <c r="A26" s="6"/>
      <c r="B26" s="8" t="s">
        <v>42</v>
      </c>
      <c r="C26" s="8"/>
      <c r="D26" s="8"/>
      <c r="E26" s="8"/>
      <c r="F26" s="8"/>
      <c r="G26" s="8">
        <f t="shared" si="0"/>
        <v>0</v>
      </c>
    </row>
    <row r="27" spans="1:7" ht="12.75">
      <c r="A27" s="6"/>
      <c r="B27" s="8" t="s">
        <v>135</v>
      </c>
      <c r="C27" s="8"/>
      <c r="D27" s="8">
        <v>113</v>
      </c>
      <c r="E27" s="8"/>
      <c r="F27" s="8"/>
      <c r="G27" s="8">
        <f t="shared" si="0"/>
        <v>113</v>
      </c>
    </row>
    <row r="28" spans="1:7" ht="12.75">
      <c r="A28" s="6" t="s">
        <v>139</v>
      </c>
      <c r="B28" s="7" t="s">
        <v>140</v>
      </c>
      <c r="C28" s="7">
        <f>C29</f>
        <v>500</v>
      </c>
      <c r="D28" s="7">
        <f>D29</f>
        <v>0</v>
      </c>
      <c r="E28" s="7">
        <f>E29</f>
        <v>0</v>
      </c>
      <c r="F28" s="7">
        <f>F29</f>
        <v>0</v>
      </c>
      <c r="G28" s="7">
        <f t="shared" si="0"/>
        <v>500</v>
      </c>
    </row>
    <row r="29" spans="1:7" ht="12.75">
      <c r="A29" s="6"/>
      <c r="B29" s="8" t="s">
        <v>133</v>
      </c>
      <c r="C29" s="8">
        <v>500</v>
      </c>
      <c r="D29" s="8"/>
      <c r="E29" s="8"/>
      <c r="F29" s="8"/>
      <c r="G29" s="8">
        <f t="shared" si="0"/>
        <v>500</v>
      </c>
    </row>
    <row r="30" spans="1:7" ht="12.75">
      <c r="A30" s="6" t="s">
        <v>141</v>
      </c>
      <c r="B30" s="7" t="s">
        <v>142</v>
      </c>
      <c r="C30" s="7">
        <f>SUM(C31:C36)</f>
        <v>53710</v>
      </c>
      <c r="D30" s="7">
        <f>SUM(D31:D36)</f>
        <v>0</v>
      </c>
      <c r="E30" s="7">
        <f>SUM(E31:E36)</f>
        <v>139</v>
      </c>
      <c r="F30" s="7">
        <f>SUM(F31:F36)</f>
        <v>0</v>
      </c>
      <c r="G30" s="7">
        <f t="shared" si="0"/>
        <v>53849</v>
      </c>
    </row>
    <row r="31" spans="1:7" ht="12.75">
      <c r="A31" s="6"/>
      <c r="B31" s="8" t="s">
        <v>39</v>
      </c>
      <c r="C31" s="8">
        <v>20469</v>
      </c>
      <c r="D31" s="8"/>
      <c r="E31" s="8">
        <v>105</v>
      </c>
      <c r="F31" s="8"/>
      <c r="G31" s="8">
        <f t="shared" si="0"/>
        <v>20574</v>
      </c>
    </row>
    <row r="32" spans="1:7" ht="12.75">
      <c r="A32" s="6"/>
      <c r="B32" s="8" t="s">
        <v>40</v>
      </c>
      <c r="C32" s="8">
        <v>4949</v>
      </c>
      <c r="D32" s="8"/>
      <c r="E32" s="8">
        <v>31</v>
      </c>
      <c r="F32" s="8"/>
      <c r="G32" s="8">
        <f t="shared" si="0"/>
        <v>4980</v>
      </c>
    </row>
    <row r="33" spans="1:7" ht="12.75">
      <c r="A33" s="6"/>
      <c r="B33" s="8" t="s">
        <v>41</v>
      </c>
      <c r="C33" s="8">
        <v>512</v>
      </c>
      <c r="D33" s="8"/>
      <c r="E33" s="8">
        <v>3</v>
      </c>
      <c r="F33" s="8"/>
      <c r="G33" s="8">
        <f t="shared" si="0"/>
        <v>515</v>
      </c>
    </row>
    <row r="34" spans="1:7" ht="12.75">
      <c r="A34" s="6"/>
      <c r="B34" s="8" t="s">
        <v>42</v>
      </c>
      <c r="C34" s="8">
        <v>362</v>
      </c>
      <c r="D34" s="8"/>
      <c r="E34" s="8"/>
      <c r="F34" s="8"/>
      <c r="G34" s="8">
        <f t="shared" si="0"/>
        <v>362</v>
      </c>
    </row>
    <row r="35" spans="1:7" ht="12.75">
      <c r="A35" s="6"/>
      <c r="B35" s="8" t="s">
        <v>43</v>
      </c>
      <c r="C35" s="8">
        <v>200</v>
      </c>
      <c r="D35" s="8"/>
      <c r="E35" s="8"/>
      <c r="F35" s="8"/>
      <c r="G35" s="8">
        <f t="shared" si="0"/>
        <v>200</v>
      </c>
    </row>
    <row r="36" spans="1:7" ht="12.75">
      <c r="A36" s="6"/>
      <c r="B36" s="8" t="s">
        <v>135</v>
      </c>
      <c r="C36" s="8">
        <v>27218</v>
      </c>
      <c r="D36" s="8"/>
      <c r="E36" s="8"/>
      <c r="F36" s="8"/>
      <c r="G36" s="8">
        <f t="shared" si="0"/>
        <v>27218</v>
      </c>
    </row>
    <row r="37" spans="1:7" ht="12.75">
      <c r="A37" s="6" t="s">
        <v>143</v>
      </c>
      <c r="B37" s="7" t="s">
        <v>144</v>
      </c>
      <c r="C37" s="7">
        <f>SUM(C38:C42)</f>
        <v>725</v>
      </c>
      <c r="D37" s="7">
        <f>SUM(D38:D42)</f>
        <v>0</v>
      </c>
      <c r="E37" s="7">
        <f>SUM(E38:E42)</f>
        <v>0</v>
      </c>
      <c r="F37" s="7">
        <v>0</v>
      </c>
      <c r="G37" s="7">
        <f aca="true" t="shared" si="1" ref="G37:G68">SUM(C37:F37)</f>
        <v>725</v>
      </c>
    </row>
    <row r="38" spans="1:7" ht="12.75">
      <c r="A38" s="6"/>
      <c r="B38" s="8" t="s">
        <v>39</v>
      </c>
      <c r="C38" s="8">
        <v>340</v>
      </c>
      <c r="D38" s="8"/>
      <c r="E38" s="8"/>
      <c r="F38" s="8"/>
      <c r="G38" s="8">
        <f t="shared" si="1"/>
        <v>340</v>
      </c>
    </row>
    <row r="39" spans="1:7" ht="12.75">
      <c r="A39" s="6"/>
      <c r="B39" s="8" t="s">
        <v>40</v>
      </c>
      <c r="C39" s="8">
        <v>97</v>
      </c>
      <c r="D39" s="8"/>
      <c r="E39" s="8"/>
      <c r="F39" s="8"/>
      <c r="G39" s="8">
        <f t="shared" si="1"/>
        <v>97</v>
      </c>
    </row>
    <row r="40" spans="1:7" ht="12.75">
      <c r="A40" s="6"/>
      <c r="B40" s="8" t="s">
        <v>41</v>
      </c>
      <c r="C40" s="8">
        <v>10</v>
      </c>
      <c r="D40" s="8"/>
      <c r="E40" s="8"/>
      <c r="F40" s="8"/>
      <c r="G40" s="8">
        <f t="shared" si="1"/>
        <v>10</v>
      </c>
    </row>
    <row r="41" spans="1:7" ht="12.75">
      <c r="A41" s="6"/>
      <c r="B41" s="8" t="s">
        <v>42</v>
      </c>
      <c r="C41" s="8">
        <v>12</v>
      </c>
      <c r="D41" s="8"/>
      <c r="E41" s="8"/>
      <c r="F41" s="8"/>
      <c r="G41" s="8">
        <f t="shared" si="1"/>
        <v>12</v>
      </c>
    </row>
    <row r="42" spans="1:7" ht="12.75">
      <c r="A42" s="6"/>
      <c r="B42" s="8" t="s">
        <v>135</v>
      </c>
      <c r="C42" s="8">
        <v>266</v>
      </c>
      <c r="D42" s="8"/>
      <c r="E42" s="8"/>
      <c r="F42" s="8"/>
      <c r="G42" s="8">
        <f t="shared" si="1"/>
        <v>266</v>
      </c>
    </row>
    <row r="43" spans="1:7" ht="12.75">
      <c r="A43" s="6" t="s">
        <v>145</v>
      </c>
      <c r="B43" s="7" t="s">
        <v>146</v>
      </c>
      <c r="C43" s="7">
        <f>C44</f>
        <v>8900</v>
      </c>
      <c r="D43" s="7">
        <f>D44</f>
        <v>0</v>
      </c>
      <c r="E43" s="7">
        <f>E44</f>
        <v>0</v>
      </c>
      <c r="F43" s="7">
        <f>F44</f>
        <v>0</v>
      </c>
      <c r="G43" s="7">
        <f t="shared" si="1"/>
        <v>8900</v>
      </c>
    </row>
    <row r="44" spans="1:7" ht="12.75">
      <c r="A44" s="6"/>
      <c r="B44" s="8" t="s">
        <v>133</v>
      </c>
      <c r="C44" s="8">
        <v>8900</v>
      </c>
      <c r="D44" s="8"/>
      <c r="E44" s="8"/>
      <c r="F44" s="8"/>
      <c r="G44" s="8">
        <f t="shared" si="1"/>
        <v>8900</v>
      </c>
    </row>
    <row r="45" spans="1:7" ht="12.75">
      <c r="A45" s="6" t="s">
        <v>147</v>
      </c>
      <c r="B45" s="7" t="s">
        <v>148</v>
      </c>
      <c r="C45" s="7">
        <f>C46</f>
        <v>1510</v>
      </c>
      <c r="D45" s="7">
        <f>D46</f>
        <v>0</v>
      </c>
      <c r="E45" s="7">
        <f>E46</f>
        <v>0</v>
      </c>
      <c r="F45" s="7">
        <f>F46</f>
        <v>0</v>
      </c>
      <c r="G45" s="7">
        <f t="shared" si="1"/>
        <v>1510</v>
      </c>
    </row>
    <row r="46" spans="1:7" ht="12.75">
      <c r="A46" s="6"/>
      <c r="B46" s="8" t="s">
        <v>133</v>
      </c>
      <c r="C46" s="8">
        <v>1510</v>
      </c>
      <c r="D46" s="8"/>
      <c r="E46" s="8"/>
      <c r="F46" s="8"/>
      <c r="G46" s="8">
        <f t="shared" si="1"/>
        <v>1510</v>
      </c>
    </row>
    <row r="47" spans="1:7" ht="12.75">
      <c r="A47" s="6" t="s">
        <v>149</v>
      </c>
      <c r="B47" s="7" t="s">
        <v>150</v>
      </c>
      <c r="C47" s="7">
        <f>C48</f>
        <v>2330</v>
      </c>
      <c r="D47" s="7">
        <f>D48</f>
        <v>0</v>
      </c>
      <c r="E47" s="7">
        <f>E48</f>
        <v>0</v>
      </c>
      <c r="F47" s="7">
        <f>F48</f>
        <v>0</v>
      </c>
      <c r="G47" s="7">
        <f t="shared" si="1"/>
        <v>2330</v>
      </c>
    </row>
    <row r="48" spans="1:7" ht="12.75">
      <c r="A48" s="6"/>
      <c r="B48" s="8" t="s">
        <v>133</v>
      </c>
      <c r="C48" s="8">
        <v>2330</v>
      </c>
      <c r="D48" s="8"/>
      <c r="E48" s="8"/>
      <c r="F48" s="8"/>
      <c r="G48" s="8">
        <f t="shared" si="1"/>
        <v>2330</v>
      </c>
    </row>
    <row r="49" spans="1:7" ht="12.75">
      <c r="A49" s="6" t="s">
        <v>151</v>
      </c>
      <c r="B49" s="7" t="s">
        <v>152</v>
      </c>
      <c r="C49" s="7">
        <f>SUM(C50:C54)</f>
        <v>3938</v>
      </c>
      <c r="D49" s="7">
        <f>SUM(D50:D54)</f>
        <v>0</v>
      </c>
      <c r="E49" s="7">
        <f>SUM(E50:E54)</f>
        <v>19</v>
      </c>
      <c r="F49" s="7">
        <f>SUM(F50:F54)</f>
        <v>0</v>
      </c>
      <c r="G49" s="7">
        <f t="shared" si="1"/>
        <v>3957</v>
      </c>
    </row>
    <row r="50" spans="1:7" ht="12.75">
      <c r="A50" s="6"/>
      <c r="B50" s="8" t="s">
        <v>39</v>
      </c>
      <c r="C50" s="8">
        <v>2562</v>
      </c>
      <c r="D50" s="8"/>
      <c r="E50" s="8">
        <v>15</v>
      </c>
      <c r="F50" s="8"/>
      <c r="G50" s="8">
        <f t="shared" si="1"/>
        <v>2577</v>
      </c>
    </row>
    <row r="51" spans="1:7" ht="12.75">
      <c r="A51" s="6"/>
      <c r="B51" s="8" t="s">
        <v>40</v>
      </c>
      <c r="C51" s="8">
        <v>645</v>
      </c>
      <c r="D51" s="8"/>
      <c r="E51" s="8">
        <v>4</v>
      </c>
      <c r="F51" s="8"/>
      <c r="G51" s="8">
        <f t="shared" si="1"/>
        <v>649</v>
      </c>
    </row>
    <row r="52" spans="1:7" ht="12.75">
      <c r="A52" s="6"/>
      <c r="B52" s="8" t="s">
        <v>41</v>
      </c>
      <c r="C52" s="8">
        <v>67</v>
      </c>
      <c r="D52" s="8"/>
      <c r="E52" s="8"/>
      <c r="F52" s="8"/>
      <c r="G52" s="8">
        <f t="shared" si="1"/>
        <v>67</v>
      </c>
    </row>
    <row r="53" spans="1:7" ht="12.75">
      <c r="A53" s="6"/>
      <c r="B53" s="8" t="s">
        <v>42</v>
      </c>
      <c r="C53" s="8">
        <v>24</v>
      </c>
      <c r="D53" s="8"/>
      <c r="E53" s="8"/>
      <c r="F53" s="8"/>
      <c r="G53" s="8">
        <f t="shared" si="1"/>
        <v>24</v>
      </c>
    </row>
    <row r="54" spans="1:7" ht="12.75">
      <c r="A54" s="6"/>
      <c r="B54" s="8" t="s">
        <v>135</v>
      </c>
      <c r="C54" s="8">
        <v>640</v>
      </c>
      <c r="D54" s="8"/>
      <c r="E54" s="8"/>
      <c r="F54" s="8"/>
      <c r="G54" s="8">
        <f t="shared" si="1"/>
        <v>640</v>
      </c>
    </row>
    <row r="55" spans="1:7" ht="12.75">
      <c r="A55" s="6" t="s">
        <v>153</v>
      </c>
      <c r="B55" s="7" t="s">
        <v>154</v>
      </c>
      <c r="C55" s="7">
        <f>SUM(C56:C60)</f>
        <v>19</v>
      </c>
      <c r="D55" s="7">
        <f>SUM(D56:D60)</f>
        <v>0</v>
      </c>
      <c r="E55" s="7">
        <f>SUM(E56:E60)</f>
        <v>0</v>
      </c>
      <c r="F55" s="7">
        <f>SUM(F56:F60)</f>
        <v>0</v>
      </c>
      <c r="G55" s="7">
        <f t="shared" si="1"/>
        <v>19</v>
      </c>
    </row>
    <row r="56" spans="1:7" ht="12.75">
      <c r="A56" s="6"/>
      <c r="B56" s="8" t="s">
        <v>39</v>
      </c>
      <c r="C56" s="8">
        <v>15</v>
      </c>
      <c r="D56" s="8"/>
      <c r="E56" s="8"/>
      <c r="F56" s="8"/>
      <c r="G56" s="8">
        <f t="shared" si="1"/>
        <v>15</v>
      </c>
    </row>
    <row r="57" spans="1:7" ht="12.75">
      <c r="A57" s="6"/>
      <c r="B57" s="8" t="s">
        <v>40</v>
      </c>
      <c r="C57" s="8">
        <v>4</v>
      </c>
      <c r="D57" s="8"/>
      <c r="E57" s="8"/>
      <c r="F57" s="8"/>
      <c r="G57" s="8">
        <f t="shared" si="1"/>
        <v>4</v>
      </c>
    </row>
    <row r="58" spans="1:7" ht="12.75">
      <c r="A58" s="6"/>
      <c r="B58" s="8" t="s">
        <v>41</v>
      </c>
      <c r="C58" s="8"/>
      <c r="D58" s="8"/>
      <c r="E58" s="8"/>
      <c r="F58" s="8"/>
      <c r="G58" s="8">
        <f t="shared" si="1"/>
        <v>0</v>
      </c>
    </row>
    <row r="59" spans="1:7" ht="12.75">
      <c r="A59" s="6"/>
      <c r="B59" s="8" t="s">
        <v>42</v>
      </c>
      <c r="C59" s="8"/>
      <c r="D59" s="8"/>
      <c r="E59" s="8"/>
      <c r="F59" s="8"/>
      <c r="G59" s="8">
        <f t="shared" si="1"/>
        <v>0</v>
      </c>
    </row>
    <row r="60" spans="1:7" ht="12.75">
      <c r="A60" s="6"/>
      <c r="B60" s="8" t="s">
        <v>135</v>
      </c>
      <c r="C60" s="8"/>
      <c r="D60" s="8"/>
      <c r="E60" s="8"/>
      <c r="F60" s="8"/>
      <c r="G60" s="8">
        <f t="shared" si="1"/>
        <v>0</v>
      </c>
    </row>
    <row r="61" spans="1:7" ht="12.75">
      <c r="A61" s="6" t="s">
        <v>155</v>
      </c>
      <c r="B61" s="7" t="s">
        <v>156</v>
      </c>
      <c r="C61" s="7">
        <f>C62</f>
        <v>606</v>
      </c>
      <c r="D61" s="7">
        <f>D62</f>
        <v>0</v>
      </c>
      <c r="E61" s="7">
        <f>E62</f>
        <v>0</v>
      </c>
      <c r="F61" s="7">
        <f>F62</f>
        <v>0</v>
      </c>
      <c r="G61" s="7">
        <f t="shared" si="1"/>
        <v>606</v>
      </c>
    </row>
    <row r="62" spans="1:7" ht="12.75">
      <c r="A62" s="6"/>
      <c r="B62" s="8" t="s">
        <v>133</v>
      </c>
      <c r="C62" s="8">
        <v>606</v>
      </c>
      <c r="D62" s="8"/>
      <c r="E62" s="8"/>
      <c r="F62" s="8"/>
      <c r="G62" s="8">
        <f t="shared" si="1"/>
        <v>606</v>
      </c>
    </row>
    <row r="63" spans="1:7" ht="12.75">
      <c r="A63" s="6" t="s">
        <v>157</v>
      </c>
      <c r="B63" s="7" t="s">
        <v>158</v>
      </c>
      <c r="C63" s="7">
        <f>SUM(C64:C68)</f>
        <v>16990</v>
      </c>
      <c r="D63" s="7">
        <f>SUM(D64:D68)</f>
        <v>137</v>
      </c>
      <c r="E63" s="7">
        <f>SUM(E64:E68)</f>
        <v>192</v>
      </c>
      <c r="F63" s="7">
        <f>SUM(F64:F68)</f>
        <v>0</v>
      </c>
      <c r="G63" s="7">
        <f t="shared" si="1"/>
        <v>17319</v>
      </c>
    </row>
    <row r="64" spans="1:7" ht="12.75">
      <c r="A64" s="6"/>
      <c r="B64" s="8" t="s">
        <v>39</v>
      </c>
      <c r="C64" s="8">
        <v>6997</v>
      </c>
      <c r="D64" s="8"/>
      <c r="E64" s="8">
        <v>32</v>
      </c>
      <c r="F64" s="8"/>
      <c r="G64" s="8">
        <f t="shared" si="1"/>
        <v>7029</v>
      </c>
    </row>
    <row r="65" spans="1:7" ht="12.75">
      <c r="A65" s="6"/>
      <c r="B65" s="8" t="s">
        <v>40</v>
      </c>
      <c r="C65" s="8">
        <v>1720</v>
      </c>
      <c r="D65" s="8"/>
      <c r="E65" s="8">
        <v>9</v>
      </c>
      <c r="F65" s="8"/>
      <c r="G65" s="8">
        <f t="shared" si="1"/>
        <v>1729</v>
      </c>
    </row>
    <row r="66" spans="1:7" ht="12.75">
      <c r="A66" s="6"/>
      <c r="B66" s="8" t="s">
        <v>41</v>
      </c>
      <c r="C66" s="8">
        <v>178</v>
      </c>
      <c r="D66" s="8"/>
      <c r="E66" s="8">
        <v>1</v>
      </c>
      <c r="F66" s="8"/>
      <c r="G66" s="8">
        <f t="shared" si="1"/>
        <v>179</v>
      </c>
    </row>
    <row r="67" spans="1:7" ht="12.75">
      <c r="A67" s="6"/>
      <c r="B67" s="8" t="s">
        <v>42</v>
      </c>
      <c r="C67" s="8">
        <v>70</v>
      </c>
      <c r="D67" s="8"/>
      <c r="E67" s="8"/>
      <c r="F67" s="8"/>
      <c r="G67" s="8">
        <f t="shared" si="1"/>
        <v>70</v>
      </c>
    </row>
    <row r="68" spans="1:7" ht="12.75">
      <c r="A68" s="6"/>
      <c r="B68" s="8" t="s">
        <v>135</v>
      </c>
      <c r="C68" s="8">
        <v>8025</v>
      </c>
      <c r="D68" s="8">
        <v>137</v>
      </c>
      <c r="E68" s="8">
        <v>150</v>
      </c>
      <c r="F68" s="8"/>
      <c r="G68" s="8">
        <f t="shared" si="1"/>
        <v>8312</v>
      </c>
    </row>
    <row r="69" spans="1:7" ht="12.75">
      <c r="A69" s="6" t="s">
        <v>159</v>
      </c>
      <c r="B69" s="7" t="s">
        <v>160</v>
      </c>
      <c r="C69" s="7">
        <f>C70</f>
        <v>420</v>
      </c>
      <c r="D69" s="7">
        <f>D70</f>
        <v>0</v>
      </c>
      <c r="E69" s="7">
        <f>E70</f>
        <v>0</v>
      </c>
      <c r="F69" s="7">
        <f>F70</f>
        <v>0</v>
      </c>
      <c r="G69" s="7">
        <f aca="true" t="shared" si="2" ref="G69:G83">SUM(C69:F69)</f>
        <v>420</v>
      </c>
    </row>
    <row r="70" spans="1:7" ht="12.75">
      <c r="A70" s="6"/>
      <c r="B70" s="8" t="s">
        <v>133</v>
      </c>
      <c r="C70" s="8">
        <v>420</v>
      </c>
      <c r="D70" s="8"/>
      <c r="E70" s="8"/>
      <c r="F70" s="8"/>
      <c r="G70" s="8">
        <f t="shared" si="2"/>
        <v>420</v>
      </c>
    </row>
    <row r="71" spans="1:7" ht="12.75">
      <c r="A71" s="6" t="s">
        <v>161</v>
      </c>
      <c r="B71" s="7" t="s">
        <v>162</v>
      </c>
      <c r="C71" s="7">
        <f>SUM(C72:C76)</f>
        <v>20446</v>
      </c>
      <c r="D71" s="7">
        <f>SUM(D72:D76)</f>
        <v>0</v>
      </c>
      <c r="E71" s="7">
        <f>SUM(E72:E76)</f>
        <v>26</v>
      </c>
      <c r="F71" s="7">
        <f>SUM(F72:F76)</f>
        <v>0</v>
      </c>
      <c r="G71" s="7">
        <f t="shared" si="2"/>
        <v>20472</v>
      </c>
    </row>
    <row r="72" spans="1:7" ht="12.75">
      <c r="A72" s="6"/>
      <c r="B72" s="8" t="s">
        <v>39</v>
      </c>
      <c r="C72" s="8">
        <v>7563</v>
      </c>
      <c r="D72" s="8"/>
      <c r="E72" s="8">
        <v>20</v>
      </c>
      <c r="F72" s="8"/>
      <c r="G72" s="8">
        <f t="shared" si="2"/>
        <v>7583</v>
      </c>
    </row>
    <row r="73" spans="1:7" ht="12.75">
      <c r="A73" s="6"/>
      <c r="B73" s="8" t="s">
        <v>40</v>
      </c>
      <c r="C73" s="8">
        <v>1942</v>
      </c>
      <c r="D73" s="8"/>
      <c r="E73" s="8">
        <v>6</v>
      </c>
      <c r="F73" s="8"/>
      <c r="G73" s="8">
        <f t="shared" si="2"/>
        <v>1948</v>
      </c>
    </row>
    <row r="74" spans="1:7" ht="12.75">
      <c r="A74" s="6"/>
      <c r="B74" s="8" t="s">
        <v>41</v>
      </c>
      <c r="C74" s="8">
        <v>201</v>
      </c>
      <c r="D74" s="8"/>
      <c r="E74" s="8"/>
      <c r="F74" s="8"/>
      <c r="G74" s="8">
        <f t="shared" si="2"/>
        <v>201</v>
      </c>
    </row>
    <row r="75" spans="1:7" ht="12.75">
      <c r="A75" s="6"/>
      <c r="B75" s="8" t="s">
        <v>42</v>
      </c>
      <c r="C75" s="8">
        <v>140</v>
      </c>
      <c r="D75" s="8"/>
      <c r="E75" s="8"/>
      <c r="F75" s="8"/>
      <c r="G75" s="8">
        <f t="shared" si="2"/>
        <v>140</v>
      </c>
    </row>
    <row r="76" spans="1:7" ht="12.75">
      <c r="A76" s="6"/>
      <c r="B76" s="8" t="s">
        <v>135</v>
      </c>
      <c r="C76" s="8">
        <v>10600</v>
      </c>
      <c r="D76" s="8"/>
      <c r="E76" s="8"/>
      <c r="F76" s="8"/>
      <c r="G76" s="8">
        <f t="shared" si="2"/>
        <v>10600</v>
      </c>
    </row>
    <row r="77" spans="1:7" ht="12.75">
      <c r="A77" s="6"/>
      <c r="B77" s="7" t="s">
        <v>163</v>
      </c>
      <c r="C77" s="7">
        <f>SUM(C78:C83)</f>
        <v>215203</v>
      </c>
      <c r="D77" s="7">
        <f>SUM(D78:D83)</f>
        <v>2624</v>
      </c>
      <c r="E77" s="7">
        <f>SUM(E78:E83)</f>
        <v>654</v>
      </c>
      <c r="F77" s="7">
        <f>SUM(F78:F83)</f>
        <v>0</v>
      </c>
      <c r="G77" s="7">
        <f t="shared" si="2"/>
        <v>218481</v>
      </c>
    </row>
    <row r="78" spans="1:7" ht="12.75">
      <c r="A78" s="6"/>
      <c r="B78" s="8" t="s">
        <v>39</v>
      </c>
      <c r="C78" s="8">
        <f aca="true" t="shared" si="3" ref="C78:F81">C64+C56+C50+C38+C31+C23+C16+C8+C72</f>
        <v>91924</v>
      </c>
      <c r="D78" s="8">
        <f t="shared" si="3"/>
        <v>1467</v>
      </c>
      <c r="E78" s="8">
        <f t="shared" si="3"/>
        <v>330</v>
      </c>
      <c r="F78" s="8">
        <f t="shared" si="3"/>
        <v>0</v>
      </c>
      <c r="G78" s="8">
        <f t="shared" si="2"/>
        <v>93721</v>
      </c>
    </row>
    <row r="79" spans="1:7" ht="12.75">
      <c r="A79" s="6"/>
      <c r="B79" s="8" t="s">
        <v>40</v>
      </c>
      <c r="C79" s="8">
        <f t="shared" si="3"/>
        <v>23122</v>
      </c>
      <c r="D79" s="8">
        <f t="shared" si="3"/>
        <v>383</v>
      </c>
      <c r="E79" s="8">
        <f t="shared" si="3"/>
        <v>95</v>
      </c>
      <c r="F79" s="8">
        <f t="shared" si="3"/>
        <v>0</v>
      </c>
      <c r="G79" s="8">
        <f t="shared" si="2"/>
        <v>23600</v>
      </c>
    </row>
    <row r="80" spans="1:7" ht="12.75">
      <c r="A80" s="6"/>
      <c r="B80" s="8" t="s">
        <v>41</v>
      </c>
      <c r="C80" s="8">
        <f t="shared" si="3"/>
        <v>2392</v>
      </c>
      <c r="D80" s="8">
        <f t="shared" si="3"/>
        <v>36</v>
      </c>
      <c r="E80" s="8">
        <f t="shared" si="3"/>
        <v>9</v>
      </c>
      <c r="F80" s="8">
        <f t="shared" si="3"/>
        <v>0</v>
      </c>
      <c r="G80" s="8">
        <f t="shared" si="2"/>
        <v>2437</v>
      </c>
    </row>
    <row r="81" spans="1:7" ht="12.75">
      <c r="A81" s="6"/>
      <c r="B81" s="8" t="s">
        <v>42</v>
      </c>
      <c r="C81" s="8">
        <f t="shared" si="3"/>
        <v>960</v>
      </c>
      <c r="D81" s="8">
        <f t="shared" si="3"/>
        <v>18</v>
      </c>
      <c r="E81" s="8">
        <f t="shared" si="3"/>
        <v>0</v>
      </c>
      <c r="F81" s="8">
        <f t="shared" si="3"/>
        <v>0</v>
      </c>
      <c r="G81" s="8">
        <f t="shared" si="2"/>
        <v>978</v>
      </c>
    </row>
    <row r="82" spans="1:7" ht="12.75">
      <c r="A82" s="6"/>
      <c r="B82" s="8" t="s">
        <v>43</v>
      </c>
      <c r="C82" s="8">
        <f>C35+C20</f>
        <v>400</v>
      </c>
      <c r="D82" s="8">
        <f>D35+D20</f>
        <v>0</v>
      </c>
      <c r="E82" s="8">
        <f>E35+E20</f>
        <v>0</v>
      </c>
      <c r="F82" s="8">
        <f>F35+F20</f>
        <v>0</v>
      </c>
      <c r="G82" s="8">
        <f t="shared" si="2"/>
        <v>400</v>
      </c>
    </row>
    <row r="83" spans="1:7" ht="12.75">
      <c r="A83" s="6"/>
      <c r="B83" s="8" t="s">
        <v>135</v>
      </c>
      <c r="C83" s="8">
        <f>C70+C68+C62+C60+C54+C48+C46+C44+C42+C36+C29+C27+C21+C14+C12+C6+C76</f>
        <v>96405</v>
      </c>
      <c r="D83" s="8">
        <f>D70+D68+D62+D60+D54+D48+D46+D44+D42+D36+D29+D27+D21+D14+D12+D6+D76</f>
        <v>720</v>
      </c>
      <c r="E83" s="8">
        <f>E70+E68+E62+E60+E54+E48+E46+E44+E42+E36+E29+E27+E21+E14+E12+E6+E76</f>
        <v>220</v>
      </c>
      <c r="F83" s="8">
        <f>F70+F68+F62+F60+F54+F48+F46+F44+F42+F36+F29+F27+F21+F14+F12+F6+F76</f>
        <v>0</v>
      </c>
      <c r="G83" s="8">
        <f t="shared" si="2"/>
        <v>97345</v>
      </c>
    </row>
    <row r="84" spans="1:7" ht="12.75">
      <c r="A84" s="6" t="s">
        <v>16</v>
      </c>
      <c r="B84" s="7" t="s">
        <v>164</v>
      </c>
      <c r="C84" s="8"/>
      <c r="D84" s="8"/>
      <c r="E84" s="8"/>
      <c r="F84" s="8"/>
      <c r="G84" s="8"/>
    </row>
    <row r="85" spans="1:7" ht="12.75">
      <c r="A85" s="6" t="s">
        <v>52</v>
      </c>
      <c r="B85" s="7" t="s">
        <v>165</v>
      </c>
      <c r="C85" s="7">
        <f>SUM(C86:C91)</f>
        <v>14806</v>
      </c>
      <c r="D85" s="7">
        <f>SUM(D86:D91)</f>
        <v>150</v>
      </c>
      <c r="E85" s="7">
        <f>SUM(E86:E91)</f>
        <v>80</v>
      </c>
      <c r="F85" s="7">
        <f>SUM(F86:F91)</f>
        <v>0</v>
      </c>
      <c r="G85" s="7">
        <f aca="true" t="shared" si="4" ref="G85:G102">SUM(C85:F85)</f>
        <v>15036</v>
      </c>
    </row>
    <row r="86" spans="1:7" ht="12.75">
      <c r="A86" s="6"/>
      <c r="B86" s="8" t="s">
        <v>39</v>
      </c>
      <c r="C86" s="8">
        <v>9759</v>
      </c>
      <c r="D86" s="8"/>
      <c r="E86" s="8">
        <v>60</v>
      </c>
      <c r="F86" s="8"/>
      <c r="G86" s="8">
        <f t="shared" si="4"/>
        <v>9819</v>
      </c>
    </row>
    <row r="87" spans="1:7" ht="12.75">
      <c r="A87" s="6"/>
      <c r="B87" s="8" t="s">
        <v>40</v>
      </c>
      <c r="C87" s="8">
        <v>2540</v>
      </c>
      <c r="D87" s="8"/>
      <c r="E87" s="8">
        <v>18</v>
      </c>
      <c r="F87" s="8"/>
      <c r="G87" s="8">
        <f t="shared" si="4"/>
        <v>2558</v>
      </c>
    </row>
    <row r="88" spans="1:7" ht="12.75">
      <c r="A88" s="6"/>
      <c r="B88" s="8" t="s">
        <v>41</v>
      </c>
      <c r="C88" s="8">
        <v>263</v>
      </c>
      <c r="D88" s="8"/>
      <c r="E88" s="8">
        <v>2</v>
      </c>
      <c r="F88" s="8"/>
      <c r="G88" s="8">
        <f t="shared" si="4"/>
        <v>265</v>
      </c>
    </row>
    <row r="89" spans="1:7" ht="12.75">
      <c r="A89" s="6"/>
      <c r="B89" s="8" t="s">
        <v>42</v>
      </c>
      <c r="C89" s="8">
        <v>94</v>
      </c>
      <c r="D89" s="8"/>
      <c r="E89" s="8"/>
      <c r="F89" s="8"/>
      <c r="G89" s="8">
        <f t="shared" si="4"/>
        <v>94</v>
      </c>
    </row>
    <row r="90" spans="1:7" ht="12.75">
      <c r="A90" s="6"/>
      <c r="B90" s="8" t="s">
        <v>43</v>
      </c>
      <c r="C90" s="8"/>
      <c r="D90" s="8"/>
      <c r="E90" s="8"/>
      <c r="F90" s="8"/>
      <c r="G90" s="8">
        <f t="shared" si="4"/>
        <v>0</v>
      </c>
    </row>
    <row r="91" spans="1:7" ht="12.75">
      <c r="A91" s="6"/>
      <c r="B91" s="8" t="s">
        <v>135</v>
      </c>
      <c r="C91" s="8">
        <v>2150</v>
      </c>
      <c r="D91" s="8">
        <v>150</v>
      </c>
      <c r="E91" s="8"/>
      <c r="F91" s="8"/>
      <c r="G91" s="8">
        <f t="shared" si="4"/>
        <v>2300</v>
      </c>
    </row>
    <row r="92" spans="1:7" ht="12.75">
      <c r="A92" s="6" t="s">
        <v>55</v>
      </c>
      <c r="B92" s="7" t="s">
        <v>166</v>
      </c>
      <c r="C92" s="7">
        <f>C93</f>
        <v>2280</v>
      </c>
      <c r="D92" s="7">
        <f>D93</f>
        <v>0</v>
      </c>
      <c r="E92" s="7">
        <f>E93</f>
        <v>0</v>
      </c>
      <c r="F92" s="7">
        <f>F93</f>
        <v>0</v>
      </c>
      <c r="G92" s="7">
        <f t="shared" si="4"/>
        <v>2280</v>
      </c>
    </row>
    <row r="93" spans="1:7" ht="12.75">
      <c r="A93" s="6"/>
      <c r="B93" s="8" t="s">
        <v>133</v>
      </c>
      <c r="C93" s="8">
        <v>2280</v>
      </c>
      <c r="D93" s="8"/>
      <c r="E93" s="8"/>
      <c r="F93" s="8"/>
      <c r="G93" s="8">
        <f t="shared" si="4"/>
        <v>2280</v>
      </c>
    </row>
    <row r="94" spans="1:7" ht="12.75">
      <c r="A94" s="6" t="s">
        <v>76</v>
      </c>
      <c r="B94" s="7" t="s">
        <v>167</v>
      </c>
      <c r="C94" s="7">
        <f>C95</f>
        <v>424</v>
      </c>
      <c r="D94" s="7">
        <f>D95</f>
        <v>0</v>
      </c>
      <c r="E94" s="7">
        <f>E95</f>
        <v>0</v>
      </c>
      <c r="F94" s="7">
        <f>F95</f>
        <v>0</v>
      </c>
      <c r="G94" s="7">
        <f t="shared" si="4"/>
        <v>424</v>
      </c>
    </row>
    <row r="95" spans="1:7" ht="12.75">
      <c r="A95" s="6"/>
      <c r="B95" s="8" t="s">
        <v>133</v>
      </c>
      <c r="C95" s="8">
        <v>424</v>
      </c>
      <c r="D95" s="8"/>
      <c r="E95" s="8"/>
      <c r="F95" s="8"/>
      <c r="G95" s="8">
        <f t="shared" si="4"/>
        <v>424</v>
      </c>
    </row>
    <row r="96" spans="1:7" ht="12.75">
      <c r="A96" s="6"/>
      <c r="B96" s="7" t="s">
        <v>168</v>
      </c>
      <c r="C96" s="7">
        <f>SUM(C97:C102)</f>
        <v>17510</v>
      </c>
      <c r="D96" s="7">
        <f>SUM(D97:D102)</f>
        <v>150</v>
      </c>
      <c r="E96" s="7">
        <f>SUM(E97:E102)</f>
        <v>80</v>
      </c>
      <c r="F96" s="7">
        <f>SUM(F97:F102)</f>
        <v>0</v>
      </c>
      <c r="G96" s="7">
        <f t="shared" si="4"/>
        <v>17740</v>
      </c>
    </row>
    <row r="97" spans="1:7" ht="12.75">
      <c r="A97" s="6"/>
      <c r="B97" s="8" t="s">
        <v>39</v>
      </c>
      <c r="C97" s="8">
        <f aca="true" t="shared" si="5" ref="C97:F101">C86</f>
        <v>9759</v>
      </c>
      <c r="D97" s="8">
        <f t="shared" si="5"/>
        <v>0</v>
      </c>
      <c r="E97" s="8">
        <f t="shared" si="5"/>
        <v>60</v>
      </c>
      <c r="F97" s="8">
        <f t="shared" si="5"/>
        <v>0</v>
      </c>
      <c r="G97" s="8">
        <f t="shared" si="4"/>
        <v>9819</v>
      </c>
    </row>
    <row r="98" spans="1:7" ht="12.75">
      <c r="A98" s="6"/>
      <c r="B98" s="8" t="s">
        <v>40</v>
      </c>
      <c r="C98" s="8">
        <f t="shared" si="5"/>
        <v>2540</v>
      </c>
      <c r="D98" s="8">
        <f t="shared" si="5"/>
        <v>0</v>
      </c>
      <c r="E98" s="8">
        <f t="shared" si="5"/>
        <v>18</v>
      </c>
      <c r="F98" s="8">
        <f t="shared" si="5"/>
        <v>0</v>
      </c>
      <c r="G98" s="8">
        <f t="shared" si="4"/>
        <v>2558</v>
      </c>
    </row>
    <row r="99" spans="1:7" ht="12.75">
      <c r="A99" s="6"/>
      <c r="B99" s="8" t="s">
        <v>41</v>
      </c>
      <c r="C99" s="8">
        <f t="shared" si="5"/>
        <v>263</v>
      </c>
      <c r="D99" s="8">
        <f t="shared" si="5"/>
        <v>0</v>
      </c>
      <c r="E99" s="8">
        <f t="shared" si="5"/>
        <v>2</v>
      </c>
      <c r="F99" s="8">
        <f t="shared" si="5"/>
        <v>0</v>
      </c>
      <c r="G99" s="8">
        <f t="shared" si="4"/>
        <v>265</v>
      </c>
    </row>
    <row r="100" spans="1:7" ht="12.75">
      <c r="A100" s="6"/>
      <c r="B100" s="8" t="s">
        <v>42</v>
      </c>
      <c r="C100" s="8">
        <f t="shared" si="5"/>
        <v>94</v>
      </c>
      <c r="D100" s="8">
        <f t="shared" si="5"/>
        <v>0</v>
      </c>
      <c r="E100" s="8">
        <f t="shared" si="5"/>
        <v>0</v>
      </c>
      <c r="F100" s="8">
        <f t="shared" si="5"/>
        <v>0</v>
      </c>
      <c r="G100" s="8">
        <f t="shared" si="4"/>
        <v>94</v>
      </c>
    </row>
    <row r="101" spans="1:7" ht="12.75">
      <c r="A101" s="6"/>
      <c r="B101" s="8" t="s">
        <v>43</v>
      </c>
      <c r="C101" s="8">
        <f t="shared" si="5"/>
        <v>0</v>
      </c>
      <c r="D101" s="8">
        <f t="shared" si="5"/>
        <v>0</v>
      </c>
      <c r="E101" s="8">
        <f t="shared" si="5"/>
        <v>0</v>
      </c>
      <c r="F101" s="8">
        <f t="shared" si="5"/>
        <v>0</v>
      </c>
      <c r="G101" s="8">
        <f t="shared" si="4"/>
        <v>0</v>
      </c>
    </row>
    <row r="102" spans="1:7" ht="12.75">
      <c r="A102" s="6"/>
      <c r="B102" s="8" t="s">
        <v>135</v>
      </c>
      <c r="C102" s="8">
        <f>C95+C93+C91</f>
        <v>4854</v>
      </c>
      <c r="D102" s="8">
        <f>D95+D93+D91</f>
        <v>150</v>
      </c>
      <c r="E102" s="8">
        <f>E95+E93+E91</f>
        <v>0</v>
      </c>
      <c r="F102" s="8">
        <f>F95+F93+F91</f>
        <v>0</v>
      </c>
      <c r="G102" s="8">
        <f t="shared" si="4"/>
        <v>5004</v>
      </c>
    </row>
    <row r="103" spans="1:7" ht="12.75">
      <c r="A103" s="6" t="s">
        <v>23</v>
      </c>
      <c r="B103" s="7" t="s">
        <v>169</v>
      </c>
      <c r="C103" s="8"/>
      <c r="D103" s="8"/>
      <c r="E103" s="8"/>
      <c r="F103" s="8"/>
      <c r="G103" s="8"/>
    </row>
    <row r="104" spans="1:7" ht="12.75">
      <c r="A104" s="6" t="s">
        <v>52</v>
      </c>
      <c r="B104" s="7" t="s">
        <v>170</v>
      </c>
      <c r="C104" s="7">
        <f>SUM(C105:C110)</f>
        <v>79893</v>
      </c>
      <c r="D104" s="7">
        <f>SUM(D105:D110)</f>
        <v>468</v>
      </c>
      <c r="E104" s="7">
        <f>SUM(E105:E110)</f>
        <v>4767</v>
      </c>
      <c r="F104" s="7">
        <f>SUM(F105:F110)</f>
        <v>0</v>
      </c>
      <c r="G104" s="7">
        <f aca="true" t="shared" si="6" ref="G104:G138">SUM(C104:F104)</f>
        <v>85128</v>
      </c>
    </row>
    <row r="105" spans="1:7" ht="12.75">
      <c r="A105" s="6"/>
      <c r="B105" s="8" t="s">
        <v>39</v>
      </c>
      <c r="C105" s="8">
        <v>54152</v>
      </c>
      <c r="D105" s="8"/>
      <c r="E105" s="8">
        <v>2852</v>
      </c>
      <c r="F105" s="8"/>
      <c r="G105" s="8">
        <f t="shared" si="6"/>
        <v>57004</v>
      </c>
    </row>
    <row r="106" spans="1:7" ht="12.75">
      <c r="A106" s="6"/>
      <c r="B106" s="8" t="s">
        <v>40</v>
      </c>
      <c r="C106" s="8">
        <v>14285</v>
      </c>
      <c r="D106" s="8"/>
      <c r="E106" s="8">
        <v>827</v>
      </c>
      <c r="F106" s="8"/>
      <c r="G106" s="8">
        <f t="shared" si="6"/>
        <v>15112</v>
      </c>
    </row>
    <row r="107" spans="1:7" ht="12.75">
      <c r="A107" s="6"/>
      <c r="B107" s="8" t="s">
        <v>41</v>
      </c>
      <c r="C107" s="8">
        <v>1476</v>
      </c>
      <c r="D107" s="8"/>
      <c r="E107" s="8">
        <v>87</v>
      </c>
      <c r="F107" s="8"/>
      <c r="G107" s="8">
        <f t="shared" si="6"/>
        <v>1563</v>
      </c>
    </row>
    <row r="108" spans="1:7" ht="12.75">
      <c r="A108" s="6"/>
      <c r="B108" s="8" t="s">
        <v>42</v>
      </c>
      <c r="C108" s="8">
        <v>445</v>
      </c>
      <c r="D108" s="8"/>
      <c r="E108" s="8">
        <v>12</v>
      </c>
      <c r="F108" s="8"/>
      <c r="G108" s="8">
        <f t="shared" si="6"/>
        <v>457</v>
      </c>
    </row>
    <row r="109" spans="1:7" ht="12.75">
      <c r="A109" s="6"/>
      <c r="B109" s="8" t="s">
        <v>43</v>
      </c>
      <c r="C109" s="8">
        <v>10</v>
      </c>
      <c r="D109" s="8"/>
      <c r="E109" s="8"/>
      <c r="F109" s="8"/>
      <c r="G109" s="8">
        <f t="shared" si="6"/>
        <v>10</v>
      </c>
    </row>
    <row r="110" spans="1:7" ht="12.75">
      <c r="A110" s="6"/>
      <c r="B110" s="8" t="s">
        <v>135</v>
      </c>
      <c r="C110" s="8">
        <v>9525</v>
      </c>
      <c r="D110" s="8">
        <v>468</v>
      </c>
      <c r="E110" s="8">
        <v>989</v>
      </c>
      <c r="F110" s="8"/>
      <c r="G110" s="8">
        <f t="shared" si="6"/>
        <v>10982</v>
      </c>
    </row>
    <row r="111" spans="1:7" ht="12.75">
      <c r="A111" s="6" t="s">
        <v>55</v>
      </c>
      <c r="B111" s="7" t="s">
        <v>171</v>
      </c>
      <c r="C111" s="7">
        <f>SUM(C112:C117)</f>
        <v>7303</v>
      </c>
      <c r="D111" s="7">
        <f>SUM(D112:D117)</f>
        <v>0</v>
      </c>
      <c r="E111" s="7">
        <f>SUM(E112:E117)</f>
        <v>40</v>
      </c>
      <c r="F111" s="7">
        <f>SUM(F112:F117)</f>
        <v>0</v>
      </c>
      <c r="G111" s="7">
        <f t="shared" si="6"/>
        <v>7343</v>
      </c>
    </row>
    <row r="112" spans="1:7" ht="12.75">
      <c r="A112" s="6"/>
      <c r="B112" s="8" t="s">
        <v>39</v>
      </c>
      <c r="C112" s="8">
        <v>5576</v>
      </c>
      <c r="D112" s="8"/>
      <c r="E112" s="8">
        <v>30</v>
      </c>
      <c r="F112" s="8"/>
      <c r="G112" s="8">
        <f t="shared" si="6"/>
        <v>5606</v>
      </c>
    </row>
    <row r="113" spans="1:7" ht="12.75">
      <c r="A113" s="6"/>
      <c r="B113" s="8" t="s">
        <v>40</v>
      </c>
      <c r="C113" s="8">
        <v>1436</v>
      </c>
      <c r="D113" s="8"/>
      <c r="E113" s="8">
        <v>9</v>
      </c>
      <c r="F113" s="8"/>
      <c r="G113" s="8">
        <f t="shared" si="6"/>
        <v>1445</v>
      </c>
    </row>
    <row r="114" spans="1:7" ht="12.75">
      <c r="A114" s="6"/>
      <c r="B114" s="8" t="s">
        <v>41</v>
      </c>
      <c r="C114" s="8">
        <v>148</v>
      </c>
      <c r="D114" s="8"/>
      <c r="E114" s="8">
        <v>1</v>
      </c>
      <c r="F114" s="8"/>
      <c r="G114" s="8">
        <f t="shared" si="6"/>
        <v>149</v>
      </c>
    </row>
    <row r="115" spans="1:7" ht="12.75">
      <c r="A115" s="6"/>
      <c r="B115" s="8" t="s">
        <v>42</v>
      </c>
      <c r="C115" s="8">
        <v>47</v>
      </c>
      <c r="D115" s="8"/>
      <c r="E115" s="8"/>
      <c r="F115" s="8"/>
      <c r="G115" s="8">
        <f t="shared" si="6"/>
        <v>47</v>
      </c>
    </row>
    <row r="116" spans="1:7" ht="12.75">
      <c r="A116" s="6"/>
      <c r="B116" s="8" t="s">
        <v>43</v>
      </c>
      <c r="C116" s="8"/>
      <c r="D116" s="8"/>
      <c r="E116" s="8"/>
      <c r="F116" s="8"/>
      <c r="G116" s="8">
        <f t="shared" si="6"/>
        <v>0</v>
      </c>
    </row>
    <row r="117" spans="1:7" ht="12.75">
      <c r="A117" s="6"/>
      <c r="B117" s="8" t="s">
        <v>135</v>
      </c>
      <c r="C117" s="8">
        <v>96</v>
      </c>
      <c r="D117" s="8"/>
      <c r="E117" s="8"/>
      <c r="F117" s="8"/>
      <c r="G117" s="8">
        <f t="shared" si="6"/>
        <v>96</v>
      </c>
    </row>
    <row r="118" spans="1:7" ht="12.75">
      <c r="A118" s="6" t="s">
        <v>76</v>
      </c>
      <c r="B118" s="7" t="s">
        <v>172</v>
      </c>
      <c r="C118" s="7">
        <f>SUM(C119:C124)</f>
        <v>16459</v>
      </c>
      <c r="D118" s="7">
        <v>-250</v>
      </c>
      <c r="E118" s="7">
        <f>SUM(E119:E124)</f>
        <v>60</v>
      </c>
      <c r="F118" s="7">
        <f>SUM(F119:F124)</f>
        <v>0</v>
      </c>
      <c r="G118" s="7">
        <f t="shared" si="6"/>
        <v>16269</v>
      </c>
    </row>
    <row r="119" spans="1:7" ht="12.75">
      <c r="A119" s="6"/>
      <c r="B119" s="8" t="s">
        <v>39</v>
      </c>
      <c r="C119" s="8">
        <v>4253</v>
      </c>
      <c r="D119" s="8"/>
      <c r="E119" s="8">
        <v>45</v>
      </c>
      <c r="F119" s="8"/>
      <c r="G119" s="8">
        <f t="shared" si="6"/>
        <v>4298</v>
      </c>
    </row>
    <row r="120" spans="1:7" ht="12.75">
      <c r="A120" s="6"/>
      <c r="B120" s="8" t="s">
        <v>40</v>
      </c>
      <c r="C120" s="8">
        <v>1037</v>
      </c>
      <c r="D120" s="8"/>
      <c r="E120" s="8">
        <v>13</v>
      </c>
      <c r="F120" s="8"/>
      <c r="G120" s="8">
        <f t="shared" si="6"/>
        <v>1050</v>
      </c>
    </row>
    <row r="121" spans="1:7" ht="12.75">
      <c r="A121" s="6"/>
      <c r="B121" s="8" t="s">
        <v>41</v>
      </c>
      <c r="C121" s="8">
        <v>107</v>
      </c>
      <c r="D121" s="8"/>
      <c r="E121" s="8">
        <v>2</v>
      </c>
      <c r="F121" s="8"/>
      <c r="G121" s="8">
        <f t="shared" si="6"/>
        <v>109</v>
      </c>
    </row>
    <row r="122" spans="1:7" ht="12.75">
      <c r="A122" s="6"/>
      <c r="B122" s="8" t="s">
        <v>42</v>
      </c>
      <c r="C122" s="8">
        <v>70</v>
      </c>
      <c r="D122" s="8"/>
      <c r="E122" s="8"/>
      <c r="F122" s="8"/>
      <c r="G122" s="8">
        <f t="shared" si="6"/>
        <v>70</v>
      </c>
    </row>
    <row r="123" spans="1:7" ht="12.75">
      <c r="A123" s="6"/>
      <c r="B123" s="8" t="s">
        <v>43</v>
      </c>
      <c r="C123" s="8"/>
      <c r="D123" s="8"/>
      <c r="E123" s="8"/>
      <c r="F123" s="8"/>
      <c r="G123" s="8">
        <f t="shared" si="6"/>
        <v>0</v>
      </c>
    </row>
    <row r="124" spans="1:7" ht="12.75">
      <c r="A124" s="6"/>
      <c r="B124" s="8" t="s">
        <v>135</v>
      </c>
      <c r="C124" s="8">
        <v>10992</v>
      </c>
      <c r="D124" s="8">
        <v>-250</v>
      </c>
      <c r="E124" s="8"/>
      <c r="F124" s="8"/>
      <c r="G124" s="8">
        <f t="shared" si="6"/>
        <v>10742</v>
      </c>
    </row>
    <row r="125" spans="1:7" ht="12.75">
      <c r="A125" s="6" t="s">
        <v>79</v>
      </c>
      <c r="B125" s="7" t="s">
        <v>167</v>
      </c>
      <c r="C125" s="7">
        <f>SUM(C126:C131)</f>
        <v>10974</v>
      </c>
      <c r="D125" s="7">
        <f>SUM(D126:D131)</f>
        <v>-200</v>
      </c>
      <c r="E125" s="7">
        <f>SUM(E126:E131)</f>
        <v>40</v>
      </c>
      <c r="F125" s="7">
        <f>SUM(F126:F131)</f>
        <v>0</v>
      </c>
      <c r="G125" s="7">
        <f t="shared" si="6"/>
        <v>10814</v>
      </c>
    </row>
    <row r="126" spans="1:7" ht="12.75">
      <c r="A126" s="6"/>
      <c r="B126" s="8" t="s">
        <v>39</v>
      </c>
      <c r="C126" s="8">
        <v>2836</v>
      </c>
      <c r="D126" s="8"/>
      <c r="E126" s="8">
        <v>30</v>
      </c>
      <c r="F126" s="8"/>
      <c r="G126" s="8">
        <f t="shared" si="6"/>
        <v>2866</v>
      </c>
    </row>
    <row r="127" spans="1:7" ht="12.75">
      <c r="A127" s="6"/>
      <c r="B127" s="8" t="s">
        <v>40</v>
      </c>
      <c r="C127" s="8">
        <v>691</v>
      </c>
      <c r="D127" s="8"/>
      <c r="E127" s="8">
        <v>9</v>
      </c>
      <c r="F127" s="8"/>
      <c r="G127" s="8">
        <f t="shared" si="6"/>
        <v>700</v>
      </c>
    </row>
    <row r="128" spans="1:7" ht="12.75">
      <c r="A128" s="6"/>
      <c r="B128" s="8" t="s">
        <v>41</v>
      </c>
      <c r="C128" s="8">
        <v>72</v>
      </c>
      <c r="D128" s="8"/>
      <c r="E128" s="8">
        <v>1</v>
      </c>
      <c r="F128" s="8"/>
      <c r="G128" s="8">
        <f t="shared" si="6"/>
        <v>73</v>
      </c>
    </row>
    <row r="129" spans="1:7" ht="12.75">
      <c r="A129" s="6"/>
      <c r="B129" s="8" t="s">
        <v>42</v>
      </c>
      <c r="C129" s="8">
        <v>47</v>
      </c>
      <c r="D129" s="8"/>
      <c r="E129" s="8"/>
      <c r="F129" s="8"/>
      <c r="G129" s="8">
        <f t="shared" si="6"/>
        <v>47</v>
      </c>
    </row>
    <row r="130" spans="1:7" ht="12.75">
      <c r="A130" s="6"/>
      <c r="B130" s="8" t="s">
        <v>43</v>
      </c>
      <c r="C130" s="8"/>
      <c r="D130" s="8"/>
      <c r="E130" s="8"/>
      <c r="F130" s="8"/>
      <c r="G130" s="8">
        <f t="shared" si="6"/>
        <v>0</v>
      </c>
    </row>
    <row r="131" spans="1:7" ht="12.75">
      <c r="A131" s="6"/>
      <c r="B131" s="8" t="s">
        <v>135</v>
      </c>
      <c r="C131" s="8">
        <v>7328</v>
      </c>
      <c r="D131" s="8">
        <v>-200</v>
      </c>
      <c r="E131" s="8"/>
      <c r="F131" s="8"/>
      <c r="G131" s="8">
        <f t="shared" si="6"/>
        <v>7128</v>
      </c>
    </row>
    <row r="132" spans="1:7" ht="12.75">
      <c r="A132" s="6"/>
      <c r="B132" s="7" t="s">
        <v>173</v>
      </c>
      <c r="C132" s="7">
        <f>SUM(C133:C138)</f>
        <v>114629</v>
      </c>
      <c r="D132" s="7">
        <f>SUM(D133:D138)</f>
        <v>18</v>
      </c>
      <c r="E132" s="7">
        <f>SUM(E133:E138)</f>
        <v>4907</v>
      </c>
      <c r="F132" s="7">
        <f>SUM(F133:F138)</f>
        <v>0</v>
      </c>
      <c r="G132" s="7">
        <f t="shared" si="6"/>
        <v>119554</v>
      </c>
    </row>
    <row r="133" spans="1:7" ht="12.75">
      <c r="A133" s="6"/>
      <c r="B133" s="8" t="s">
        <v>39</v>
      </c>
      <c r="C133" s="8">
        <f aca="true" t="shared" si="7" ref="C133:F138">C126+C119+C112+C105</f>
        <v>66817</v>
      </c>
      <c r="D133" s="8">
        <f t="shared" si="7"/>
        <v>0</v>
      </c>
      <c r="E133" s="8">
        <f t="shared" si="7"/>
        <v>2957</v>
      </c>
      <c r="F133" s="8">
        <f t="shared" si="7"/>
        <v>0</v>
      </c>
      <c r="G133" s="8">
        <f t="shared" si="6"/>
        <v>69774</v>
      </c>
    </row>
    <row r="134" spans="1:7" ht="12.75">
      <c r="A134" s="6"/>
      <c r="B134" s="8" t="s">
        <v>40</v>
      </c>
      <c r="C134" s="8">
        <f t="shared" si="7"/>
        <v>17449</v>
      </c>
      <c r="D134" s="8">
        <f t="shared" si="7"/>
        <v>0</v>
      </c>
      <c r="E134" s="8">
        <f t="shared" si="7"/>
        <v>858</v>
      </c>
      <c r="F134" s="8">
        <f t="shared" si="7"/>
        <v>0</v>
      </c>
      <c r="G134" s="8">
        <f t="shared" si="6"/>
        <v>18307</v>
      </c>
    </row>
    <row r="135" spans="1:7" ht="12.75">
      <c r="A135" s="6"/>
      <c r="B135" s="8" t="s">
        <v>41</v>
      </c>
      <c r="C135" s="8">
        <f t="shared" si="7"/>
        <v>1803</v>
      </c>
      <c r="D135" s="8">
        <f t="shared" si="7"/>
        <v>0</v>
      </c>
      <c r="E135" s="8">
        <f t="shared" si="7"/>
        <v>91</v>
      </c>
      <c r="F135" s="8">
        <f t="shared" si="7"/>
        <v>0</v>
      </c>
      <c r="G135" s="8">
        <f t="shared" si="6"/>
        <v>1894</v>
      </c>
    </row>
    <row r="136" spans="1:7" ht="12.75">
      <c r="A136" s="6"/>
      <c r="B136" s="8" t="s">
        <v>42</v>
      </c>
      <c r="C136" s="8">
        <f t="shared" si="7"/>
        <v>609</v>
      </c>
      <c r="D136" s="8">
        <f t="shared" si="7"/>
        <v>0</v>
      </c>
      <c r="E136" s="8">
        <f t="shared" si="7"/>
        <v>12</v>
      </c>
      <c r="F136" s="8">
        <f t="shared" si="7"/>
        <v>0</v>
      </c>
      <c r="G136" s="8">
        <f t="shared" si="6"/>
        <v>621</v>
      </c>
    </row>
    <row r="137" spans="1:7" ht="12.75">
      <c r="A137" s="6"/>
      <c r="B137" s="8" t="s">
        <v>43</v>
      </c>
      <c r="C137" s="8">
        <f t="shared" si="7"/>
        <v>10</v>
      </c>
      <c r="D137" s="8">
        <f t="shared" si="7"/>
        <v>0</v>
      </c>
      <c r="E137" s="8">
        <f t="shared" si="7"/>
        <v>0</v>
      </c>
      <c r="F137" s="8">
        <f t="shared" si="7"/>
        <v>0</v>
      </c>
      <c r="G137" s="8">
        <f t="shared" si="6"/>
        <v>10</v>
      </c>
    </row>
    <row r="138" spans="1:7" ht="12.75">
      <c r="A138" s="6"/>
      <c r="B138" s="8" t="s">
        <v>135</v>
      </c>
      <c r="C138" s="8">
        <f t="shared" si="7"/>
        <v>27941</v>
      </c>
      <c r="D138" s="8">
        <f t="shared" si="7"/>
        <v>18</v>
      </c>
      <c r="E138" s="8">
        <f t="shared" si="7"/>
        <v>989</v>
      </c>
      <c r="F138" s="8">
        <f t="shared" si="7"/>
        <v>0</v>
      </c>
      <c r="G138" s="8">
        <f t="shared" si="6"/>
        <v>28948</v>
      </c>
    </row>
    <row r="139" spans="1:7" ht="12.75">
      <c r="A139" s="6" t="s">
        <v>25</v>
      </c>
      <c r="B139" s="7" t="s">
        <v>174</v>
      </c>
      <c r="C139" s="8"/>
      <c r="D139" s="8"/>
      <c r="E139" s="8"/>
      <c r="F139" s="8"/>
      <c r="G139" s="8"/>
    </row>
    <row r="140" spans="1:7" ht="12.75">
      <c r="A140" s="6" t="s">
        <v>52</v>
      </c>
      <c r="B140" s="7" t="s">
        <v>175</v>
      </c>
      <c r="C140" s="7">
        <f>SUM(C141:C146)</f>
        <v>11795</v>
      </c>
      <c r="D140" s="7">
        <f>SUM(D141:D146)</f>
        <v>0</v>
      </c>
      <c r="E140" s="7">
        <f>SUM(E141:E146)</f>
        <v>118</v>
      </c>
      <c r="F140" s="7">
        <f>SUM(F141:F146)</f>
        <v>0</v>
      </c>
      <c r="G140" s="7">
        <f aca="true" t="shared" si="8" ref="G140:G162">SUM(C140:F140)</f>
        <v>11913</v>
      </c>
    </row>
    <row r="141" spans="1:7" ht="12.75">
      <c r="A141" s="6"/>
      <c r="B141" s="8" t="s">
        <v>39</v>
      </c>
      <c r="C141" s="8">
        <v>9215</v>
      </c>
      <c r="D141" s="8"/>
      <c r="E141" s="8">
        <v>90</v>
      </c>
      <c r="F141" s="8"/>
      <c r="G141" s="8">
        <f t="shared" si="8"/>
        <v>9305</v>
      </c>
    </row>
    <row r="142" spans="1:7" ht="12.75">
      <c r="A142" s="6"/>
      <c r="B142" s="8" t="s">
        <v>40</v>
      </c>
      <c r="C142" s="8">
        <v>2212</v>
      </c>
      <c r="D142" s="8"/>
      <c r="E142" s="8">
        <v>26</v>
      </c>
      <c r="F142" s="8"/>
      <c r="G142" s="8">
        <f t="shared" si="8"/>
        <v>2238</v>
      </c>
    </row>
    <row r="143" spans="1:7" ht="12.75">
      <c r="A143" s="6"/>
      <c r="B143" s="8" t="s">
        <v>41</v>
      </c>
      <c r="C143" s="8">
        <v>228</v>
      </c>
      <c r="D143" s="8"/>
      <c r="E143" s="8">
        <v>2</v>
      </c>
      <c r="F143" s="8"/>
      <c r="G143" s="8">
        <f t="shared" si="8"/>
        <v>230</v>
      </c>
    </row>
    <row r="144" spans="1:7" ht="12.75">
      <c r="A144" s="6"/>
      <c r="B144" s="8" t="s">
        <v>42</v>
      </c>
      <c r="C144" s="8">
        <v>140</v>
      </c>
      <c r="D144" s="8"/>
      <c r="E144" s="8"/>
      <c r="F144" s="8"/>
      <c r="G144" s="8">
        <f t="shared" si="8"/>
        <v>140</v>
      </c>
    </row>
    <row r="145" spans="1:7" ht="12.75">
      <c r="A145" s="6"/>
      <c r="B145" s="8" t="s">
        <v>43</v>
      </c>
      <c r="C145" s="8"/>
      <c r="D145" s="8"/>
      <c r="E145" s="8"/>
      <c r="F145" s="8"/>
      <c r="G145" s="8">
        <f t="shared" si="8"/>
        <v>0</v>
      </c>
    </row>
    <row r="146" spans="1:7" ht="12.75">
      <c r="A146" s="6"/>
      <c r="B146" s="8" t="s">
        <v>135</v>
      </c>
      <c r="C146" s="8"/>
      <c r="D146" s="8"/>
      <c r="E146" s="8"/>
      <c r="F146" s="8"/>
      <c r="G146" s="8">
        <f t="shared" si="8"/>
        <v>0</v>
      </c>
    </row>
    <row r="147" spans="1:7" ht="12.75">
      <c r="A147" s="6" t="s">
        <v>55</v>
      </c>
      <c r="B147" s="7" t="s">
        <v>176</v>
      </c>
      <c r="C147" s="7">
        <f>C148</f>
        <v>3002</v>
      </c>
      <c r="D147" s="7">
        <f>D148</f>
        <v>0</v>
      </c>
      <c r="E147" s="7">
        <f>E148</f>
        <v>0</v>
      </c>
      <c r="F147" s="7">
        <f>F148</f>
        <v>0</v>
      </c>
      <c r="G147" s="7">
        <f t="shared" si="8"/>
        <v>3002</v>
      </c>
    </row>
    <row r="148" spans="1:7" ht="12.75">
      <c r="A148" s="6"/>
      <c r="B148" s="8" t="s">
        <v>133</v>
      </c>
      <c r="C148" s="8">
        <v>3002</v>
      </c>
      <c r="D148" s="8"/>
      <c r="E148" s="8"/>
      <c r="F148" s="8"/>
      <c r="G148" s="8">
        <f t="shared" si="8"/>
        <v>3002</v>
      </c>
    </row>
    <row r="149" spans="1:7" ht="12.75">
      <c r="A149" s="6"/>
      <c r="B149" s="7" t="s">
        <v>177</v>
      </c>
      <c r="C149" s="7">
        <f>SUM(C150:C155)</f>
        <v>14797</v>
      </c>
      <c r="D149" s="7">
        <f>SUM(D150:D155)</f>
        <v>0</v>
      </c>
      <c r="E149" s="7">
        <f>SUM(E150:E155)</f>
        <v>118</v>
      </c>
      <c r="F149" s="7">
        <f>SUM(F150:F155)</f>
        <v>0</v>
      </c>
      <c r="G149" s="7">
        <f t="shared" si="8"/>
        <v>14915</v>
      </c>
    </row>
    <row r="150" spans="1:7" ht="12.75">
      <c r="A150" s="6"/>
      <c r="B150" s="8" t="s">
        <v>39</v>
      </c>
      <c r="C150" s="8">
        <f aca="true" t="shared" si="9" ref="C150:F154">C141</f>
        <v>9215</v>
      </c>
      <c r="D150" s="8">
        <f t="shared" si="9"/>
        <v>0</v>
      </c>
      <c r="E150" s="8">
        <f t="shared" si="9"/>
        <v>90</v>
      </c>
      <c r="F150" s="8">
        <f t="shared" si="9"/>
        <v>0</v>
      </c>
      <c r="G150" s="8">
        <f t="shared" si="8"/>
        <v>9305</v>
      </c>
    </row>
    <row r="151" spans="1:7" ht="12.75">
      <c r="A151" s="6"/>
      <c r="B151" s="8" t="s">
        <v>40</v>
      </c>
      <c r="C151" s="8">
        <f t="shared" si="9"/>
        <v>2212</v>
      </c>
      <c r="D151" s="8">
        <f t="shared" si="9"/>
        <v>0</v>
      </c>
      <c r="E151" s="8">
        <f t="shared" si="9"/>
        <v>26</v>
      </c>
      <c r="F151" s="8">
        <f t="shared" si="9"/>
        <v>0</v>
      </c>
      <c r="G151" s="8">
        <f t="shared" si="8"/>
        <v>2238</v>
      </c>
    </row>
    <row r="152" spans="1:7" ht="12.75">
      <c r="A152" s="6"/>
      <c r="B152" s="8" t="s">
        <v>41</v>
      </c>
      <c r="C152" s="8">
        <f t="shared" si="9"/>
        <v>228</v>
      </c>
      <c r="D152" s="8">
        <f t="shared" si="9"/>
        <v>0</v>
      </c>
      <c r="E152" s="8">
        <f t="shared" si="9"/>
        <v>2</v>
      </c>
      <c r="F152" s="8">
        <f t="shared" si="9"/>
        <v>0</v>
      </c>
      <c r="G152" s="8">
        <f t="shared" si="8"/>
        <v>230</v>
      </c>
    </row>
    <row r="153" spans="1:7" ht="12.75">
      <c r="A153" s="6"/>
      <c r="B153" s="8" t="s">
        <v>42</v>
      </c>
      <c r="C153" s="8">
        <f t="shared" si="9"/>
        <v>140</v>
      </c>
      <c r="D153" s="8">
        <f t="shared" si="9"/>
        <v>0</v>
      </c>
      <c r="E153" s="8">
        <f t="shared" si="9"/>
        <v>0</v>
      </c>
      <c r="F153" s="8">
        <f t="shared" si="9"/>
        <v>0</v>
      </c>
      <c r="G153" s="8">
        <f t="shared" si="8"/>
        <v>140</v>
      </c>
    </row>
    <row r="154" spans="1:7" ht="12.75">
      <c r="A154" s="6"/>
      <c r="B154" s="8" t="s">
        <v>43</v>
      </c>
      <c r="C154" s="8">
        <f t="shared" si="9"/>
        <v>0</v>
      </c>
      <c r="D154" s="8">
        <f t="shared" si="9"/>
        <v>0</v>
      </c>
      <c r="E154" s="8">
        <f t="shared" si="9"/>
        <v>0</v>
      </c>
      <c r="F154" s="8">
        <f t="shared" si="9"/>
        <v>0</v>
      </c>
      <c r="G154" s="8">
        <f t="shared" si="8"/>
        <v>0</v>
      </c>
    </row>
    <row r="155" spans="1:7" ht="12.75">
      <c r="A155" s="6"/>
      <c r="B155" s="8" t="s">
        <v>135</v>
      </c>
      <c r="C155" s="8">
        <f>C148+C146</f>
        <v>3002</v>
      </c>
      <c r="D155" s="8">
        <f>D148+D146</f>
        <v>0</v>
      </c>
      <c r="E155" s="8">
        <f>E148+E146</f>
        <v>0</v>
      </c>
      <c r="F155" s="8">
        <f>F148+F146</f>
        <v>0</v>
      </c>
      <c r="G155" s="8">
        <f t="shared" si="8"/>
        <v>3002</v>
      </c>
    </row>
    <row r="156" spans="1:7" ht="12.75">
      <c r="A156" s="6"/>
      <c r="B156" s="7" t="s">
        <v>178</v>
      </c>
      <c r="C156" s="7">
        <f>SUM(C157:C162)</f>
        <v>362139</v>
      </c>
      <c r="D156" s="7">
        <f>SUM(D157:D162)</f>
        <v>2792</v>
      </c>
      <c r="E156" s="7">
        <f>SUM(E157:E162)</f>
        <v>5759</v>
      </c>
      <c r="F156" s="7">
        <f>SUM(F157:F162)</f>
        <v>0</v>
      </c>
      <c r="G156" s="7">
        <f t="shared" si="8"/>
        <v>370690</v>
      </c>
    </row>
    <row r="157" spans="1:7" ht="12.75">
      <c r="A157" s="6"/>
      <c r="B157" s="7" t="s">
        <v>39</v>
      </c>
      <c r="C157" s="7">
        <f aca="true" t="shared" si="10" ref="C157:F162">C150+C133+C97+C78</f>
        <v>177715</v>
      </c>
      <c r="D157" s="7">
        <f t="shared" si="10"/>
        <v>1467</v>
      </c>
      <c r="E157" s="7">
        <f t="shared" si="10"/>
        <v>3437</v>
      </c>
      <c r="F157" s="7">
        <f t="shared" si="10"/>
        <v>0</v>
      </c>
      <c r="G157" s="7">
        <f t="shared" si="8"/>
        <v>182619</v>
      </c>
    </row>
    <row r="158" spans="1:7" ht="12.75">
      <c r="A158" s="6"/>
      <c r="B158" s="7" t="s">
        <v>40</v>
      </c>
      <c r="C158" s="7">
        <f t="shared" si="10"/>
        <v>45323</v>
      </c>
      <c r="D158" s="7">
        <f t="shared" si="10"/>
        <v>383</v>
      </c>
      <c r="E158" s="7">
        <f t="shared" si="10"/>
        <v>997</v>
      </c>
      <c r="F158" s="7">
        <f t="shared" si="10"/>
        <v>0</v>
      </c>
      <c r="G158" s="7">
        <f t="shared" si="8"/>
        <v>46703</v>
      </c>
    </row>
    <row r="159" spans="1:7" ht="12.75">
      <c r="A159" s="6"/>
      <c r="B159" s="7" t="s">
        <v>41</v>
      </c>
      <c r="C159" s="7">
        <f t="shared" si="10"/>
        <v>4686</v>
      </c>
      <c r="D159" s="7">
        <f t="shared" si="10"/>
        <v>36</v>
      </c>
      <c r="E159" s="7">
        <f t="shared" si="10"/>
        <v>104</v>
      </c>
      <c r="F159" s="7">
        <f t="shared" si="10"/>
        <v>0</v>
      </c>
      <c r="G159" s="7">
        <f t="shared" si="8"/>
        <v>4826</v>
      </c>
    </row>
    <row r="160" spans="1:7" ht="12.75">
      <c r="A160" s="6"/>
      <c r="B160" s="7" t="s">
        <v>42</v>
      </c>
      <c r="C160" s="7">
        <f t="shared" si="10"/>
        <v>1803</v>
      </c>
      <c r="D160" s="7">
        <f t="shared" si="10"/>
        <v>18</v>
      </c>
      <c r="E160" s="7">
        <f t="shared" si="10"/>
        <v>12</v>
      </c>
      <c r="F160" s="7">
        <f t="shared" si="10"/>
        <v>0</v>
      </c>
      <c r="G160" s="7">
        <f t="shared" si="8"/>
        <v>1833</v>
      </c>
    </row>
    <row r="161" spans="1:7" ht="12.75">
      <c r="A161" s="6"/>
      <c r="B161" s="7" t="s">
        <v>43</v>
      </c>
      <c r="C161" s="7">
        <f t="shared" si="10"/>
        <v>410</v>
      </c>
      <c r="D161" s="7">
        <f t="shared" si="10"/>
        <v>0</v>
      </c>
      <c r="E161" s="7">
        <f t="shared" si="10"/>
        <v>0</v>
      </c>
      <c r="F161" s="7">
        <f t="shared" si="10"/>
        <v>0</v>
      </c>
      <c r="G161" s="7">
        <f t="shared" si="8"/>
        <v>410</v>
      </c>
    </row>
    <row r="162" spans="1:7" ht="12.75">
      <c r="A162" s="6"/>
      <c r="B162" s="7" t="s">
        <v>135</v>
      </c>
      <c r="C162" s="7">
        <f t="shared" si="10"/>
        <v>132202</v>
      </c>
      <c r="D162" s="7">
        <f t="shared" si="10"/>
        <v>888</v>
      </c>
      <c r="E162" s="7">
        <f t="shared" si="10"/>
        <v>1209</v>
      </c>
      <c r="F162" s="7">
        <f t="shared" si="10"/>
        <v>0</v>
      </c>
      <c r="G162" s="7">
        <f t="shared" si="8"/>
        <v>134299</v>
      </c>
    </row>
  </sheetData>
  <mergeCells count="5">
    <mergeCell ref="G2:G3"/>
    <mergeCell ref="A2:A3"/>
    <mergeCell ref="B2:B3"/>
    <mergeCell ref="C2:C3"/>
    <mergeCell ref="D2:F2"/>
  </mergeCells>
  <printOptions/>
  <pageMargins left="0.39375" right="0.39375" top="1.0805555555555555" bottom="0.8861111111111112" header="0.5118055555555556" footer="0.5118055555555556"/>
  <pageSetup horizontalDpi="300" verticalDpi="300" orientation="portrait" paperSize="9" r:id="rId1"/>
  <headerFooter alignWithMargins="0">
    <oddHeader>&amp;CRévfülöp  Nagyközség Önkormányzata 2008 évi módosított kiadási előirányzatai szakfeladatonként</oddHeader>
  </headerFooter>
  <rowBreaks count="3" manualBreakCount="3">
    <brk id="46" max="255" man="1"/>
    <brk id="93" max="255" man="1"/>
    <brk id="1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N47" sqref="N46:N47"/>
    </sheetView>
  </sheetViews>
  <sheetFormatPr defaultColWidth="9.140625" defaultRowHeight="12.75"/>
  <cols>
    <col min="1" max="1" width="5.57421875" style="15" customWidth="1"/>
    <col min="2" max="2" width="40.8515625" style="1" customWidth="1"/>
    <col min="3" max="7" width="9.7109375" style="1" customWidth="1"/>
    <col min="8" max="16384" width="11.7109375" style="1" customWidth="1"/>
  </cols>
  <sheetData>
    <row r="1" spans="1:7" ht="12.75">
      <c r="A1" s="10"/>
      <c r="B1" s="10"/>
      <c r="C1" s="10"/>
      <c r="D1" s="10"/>
      <c r="E1" s="10" t="s">
        <v>0</v>
      </c>
      <c r="F1" s="10"/>
      <c r="G1" s="10" t="s">
        <v>179</v>
      </c>
    </row>
    <row r="2" spans="1:7" ht="12.75" customHeight="1">
      <c r="A2" s="29" t="s">
        <v>2</v>
      </c>
      <c r="B2" s="30" t="s">
        <v>37</v>
      </c>
      <c r="C2" s="29" t="s">
        <v>4</v>
      </c>
      <c r="D2" s="29" t="s">
        <v>5</v>
      </c>
      <c r="E2" s="29"/>
      <c r="F2" s="29"/>
      <c r="G2" s="29" t="s">
        <v>6</v>
      </c>
    </row>
    <row r="3" spans="1:7" ht="12.75">
      <c r="A3" s="29"/>
      <c r="B3" s="30"/>
      <c r="C3" s="29"/>
      <c r="D3" s="4" t="s">
        <v>7</v>
      </c>
      <c r="E3" s="2" t="s">
        <v>8</v>
      </c>
      <c r="F3" s="2"/>
      <c r="G3" s="29"/>
    </row>
    <row r="4" spans="1:7" ht="12.75">
      <c r="A4" s="6" t="s">
        <v>52</v>
      </c>
      <c r="B4" s="7" t="s">
        <v>180</v>
      </c>
      <c r="C4" s="8"/>
      <c r="D4" s="8"/>
      <c r="E4" s="8"/>
      <c r="F4" s="8"/>
      <c r="G4" s="8"/>
    </row>
    <row r="5" spans="1:7" ht="12.75">
      <c r="A5" s="6"/>
      <c r="B5" s="8" t="s">
        <v>181</v>
      </c>
      <c r="C5" s="8">
        <v>500</v>
      </c>
      <c r="D5" s="8">
        <v>506</v>
      </c>
      <c r="E5" s="8"/>
      <c r="F5" s="8"/>
      <c r="G5" s="8">
        <v>1006</v>
      </c>
    </row>
    <row r="6" spans="1:7" ht="12.75">
      <c r="A6" s="6"/>
      <c r="B6" s="8" t="s">
        <v>182</v>
      </c>
      <c r="C6" s="8">
        <v>860</v>
      </c>
      <c r="D6" s="8"/>
      <c r="E6" s="8"/>
      <c r="F6" s="8"/>
      <c r="G6" s="8">
        <v>860</v>
      </c>
    </row>
    <row r="7" spans="1:7" ht="12.75">
      <c r="A7" s="6"/>
      <c r="B7" s="8" t="s">
        <v>183</v>
      </c>
      <c r="C7" s="8">
        <v>1500</v>
      </c>
      <c r="D7" s="8"/>
      <c r="E7" s="8"/>
      <c r="F7" s="8"/>
      <c r="G7" s="8">
        <v>1500</v>
      </c>
    </row>
    <row r="8" spans="1:7" ht="12.75">
      <c r="A8" s="6"/>
      <c r="B8" s="8" t="s">
        <v>184</v>
      </c>
      <c r="C8" s="8">
        <v>1700</v>
      </c>
      <c r="D8" s="8"/>
      <c r="E8" s="8"/>
      <c r="F8" s="8"/>
      <c r="G8" s="8">
        <v>1700</v>
      </c>
    </row>
    <row r="9" spans="1:7" ht="12.75">
      <c r="A9" s="6"/>
      <c r="B9" s="7" t="s">
        <v>15</v>
      </c>
      <c r="C9" s="7">
        <f>SUM(C5:C8)</f>
        <v>4560</v>
      </c>
      <c r="D9" s="7">
        <f>SUM(D5:D8)</f>
        <v>506</v>
      </c>
      <c r="E9" s="7">
        <f>SUM(E5:E8)</f>
        <v>0</v>
      </c>
      <c r="F9" s="7">
        <f>SUM(F5:F8)</f>
        <v>0</v>
      </c>
      <c r="G9" s="7">
        <f>SUM(G5:G8)</f>
        <v>5066</v>
      </c>
    </row>
    <row r="10" spans="1:7" ht="12.75">
      <c r="A10" s="6" t="s">
        <v>55</v>
      </c>
      <c r="B10" s="7" t="s">
        <v>185</v>
      </c>
      <c r="C10" s="8"/>
      <c r="D10" s="8"/>
      <c r="E10" s="8"/>
      <c r="F10" s="8"/>
      <c r="G10" s="8"/>
    </row>
    <row r="11" spans="1:7" ht="12.75">
      <c r="A11" s="6"/>
      <c r="B11" s="8" t="s">
        <v>186</v>
      </c>
      <c r="C11" s="8">
        <v>3200</v>
      </c>
      <c r="D11" s="8">
        <v>2516</v>
      </c>
      <c r="E11" s="8"/>
      <c r="F11" s="8"/>
      <c r="G11" s="8">
        <v>5716</v>
      </c>
    </row>
    <row r="12" spans="1:7" ht="12.75">
      <c r="A12" s="6"/>
      <c r="B12" s="8" t="s">
        <v>187</v>
      </c>
      <c r="C12" s="8">
        <v>4600</v>
      </c>
      <c r="D12" s="8"/>
      <c r="E12" s="8"/>
      <c r="F12" s="8"/>
      <c r="G12" s="8">
        <v>4600</v>
      </c>
    </row>
    <row r="13" spans="1:7" ht="12.75">
      <c r="A13" s="6"/>
      <c r="B13" s="8" t="s">
        <v>188</v>
      </c>
      <c r="C13" s="8">
        <v>1363</v>
      </c>
      <c r="D13" s="8"/>
      <c r="E13" s="8"/>
      <c r="F13" s="8"/>
      <c r="G13" s="8">
        <v>1363</v>
      </c>
    </row>
    <row r="14" spans="1:7" ht="12.75">
      <c r="A14" s="6"/>
      <c r="B14" s="8" t="s">
        <v>189</v>
      </c>
      <c r="C14" s="8">
        <v>494</v>
      </c>
      <c r="D14" s="8"/>
      <c r="E14" s="8"/>
      <c r="F14" s="8"/>
      <c r="G14" s="8">
        <v>494</v>
      </c>
    </row>
    <row r="15" spans="1:7" ht="12.75">
      <c r="A15" s="6"/>
      <c r="B15" s="8" t="s">
        <v>190</v>
      </c>
      <c r="C15" s="8">
        <v>200</v>
      </c>
      <c r="D15" s="8"/>
      <c r="E15" s="8"/>
      <c r="F15" s="8"/>
      <c r="G15" s="8">
        <v>200</v>
      </c>
    </row>
    <row r="16" spans="1:7" ht="12.75">
      <c r="A16" s="6"/>
      <c r="B16" s="8" t="s">
        <v>191</v>
      </c>
      <c r="C16" s="8">
        <v>1000</v>
      </c>
      <c r="D16" s="8"/>
      <c r="E16" s="8"/>
      <c r="F16" s="8"/>
      <c r="G16" s="8">
        <v>1000</v>
      </c>
    </row>
    <row r="17" spans="1:7" ht="12.75">
      <c r="A17" s="6"/>
      <c r="B17" s="8" t="s">
        <v>192</v>
      </c>
      <c r="C17" s="8">
        <v>200</v>
      </c>
      <c r="D17" s="8"/>
      <c r="E17" s="8"/>
      <c r="F17" s="8"/>
      <c r="G17" s="8">
        <v>200</v>
      </c>
    </row>
    <row r="18" spans="1:7" ht="12.75">
      <c r="A18" s="6"/>
      <c r="B18" s="8" t="s">
        <v>193</v>
      </c>
      <c r="C18" s="8">
        <v>100</v>
      </c>
      <c r="D18" s="8"/>
      <c r="E18" s="8"/>
      <c r="F18" s="8"/>
      <c r="G18" s="8">
        <v>100</v>
      </c>
    </row>
    <row r="19" spans="1:7" ht="12.75">
      <c r="A19" s="6"/>
      <c r="B19" s="8" t="s">
        <v>194</v>
      </c>
      <c r="C19" s="8">
        <v>70</v>
      </c>
      <c r="D19" s="8"/>
      <c r="E19" s="8"/>
      <c r="F19" s="8"/>
      <c r="G19" s="8">
        <v>70</v>
      </c>
    </row>
    <row r="20" spans="1:7" ht="12.75">
      <c r="A20" s="6"/>
      <c r="B20" s="8" t="s">
        <v>195</v>
      </c>
      <c r="C20" s="8">
        <v>310</v>
      </c>
      <c r="D20" s="8"/>
      <c r="E20" s="8"/>
      <c r="F20" s="8"/>
      <c r="G20" s="8">
        <v>310</v>
      </c>
    </row>
    <row r="21" spans="1:7" ht="12.75">
      <c r="A21" s="6"/>
      <c r="B21" s="8" t="s">
        <v>196</v>
      </c>
      <c r="C21" s="8"/>
      <c r="D21" s="8">
        <v>100</v>
      </c>
      <c r="E21" s="8"/>
      <c r="F21" s="8"/>
      <c r="G21" s="8">
        <v>100</v>
      </c>
    </row>
    <row r="22" spans="1:7" ht="12.75">
      <c r="A22" s="6"/>
      <c r="B22" s="8" t="s">
        <v>197</v>
      </c>
      <c r="C22" s="8"/>
      <c r="D22" s="8">
        <v>200</v>
      </c>
      <c r="E22" s="8"/>
      <c r="F22" s="8"/>
      <c r="G22" s="8">
        <v>200</v>
      </c>
    </row>
    <row r="23" spans="1:7" ht="12.75">
      <c r="A23" s="6"/>
      <c r="B23" s="8" t="s">
        <v>198</v>
      </c>
      <c r="C23" s="8"/>
      <c r="D23" s="8">
        <v>110</v>
      </c>
      <c r="E23" s="8"/>
      <c r="F23" s="8"/>
      <c r="G23" s="8">
        <v>110</v>
      </c>
    </row>
    <row r="24" spans="1:7" ht="12.75">
      <c r="A24" s="6"/>
      <c r="B24" s="8" t="s">
        <v>199</v>
      </c>
      <c r="C24" s="8"/>
      <c r="D24" s="8">
        <v>30</v>
      </c>
      <c r="E24" s="8"/>
      <c r="F24" s="8"/>
      <c r="G24" s="8">
        <v>30</v>
      </c>
    </row>
    <row r="25" spans="1:7" ht="12.75">
      <c r="A25" s="6"/>
      <c r="B25" s="8" t="s">
        <v>200</v>
      </c>
      <c r="C25" s="8">
        <v>500</v>
      </c>
      <c r="D25" s="8"/>
      <c r="E25" s="8"/>
      <c r="F25" s="8"/>
      <c r="G25" s="8">
        <v>500</v>
      </c>
    </row>
    <row r="26" spans="1:7" ht="12.75">
      <c r="A26" s="6"/>
      <c r="B26" s="7" t="s">
        <v>15</v>
      </c>
      <c r="C26" s="7">
        <f>SUM(C11:C25)</f>
        <v>12037</v>
      </c>
      <c r="D26" s="7">
        <f>SUM(D11:D25)</f>
        <v>2956</v>
      </c>
      <c r="E26" s="7">
        <f>SUM(E11:E25)</f>
        <v>0</v>
      </c>
      <c r="F26" s="7">
        <f>SUM(F11:F25)</f>
        <v>0</v>
      </c>
      <c r="G26" s="7">
        <f>SUM(G11:G25)</f>
        <v>14993</v>
      </c>
    </row>
    <row r="27" spans="1:7" ht="12.75">
      <c r="A27" s="6"/>
      <c r="B27" s="7" t="s">
        <v>201</v>
      </c>
      <c r="C27" s="7">
        <f>C26+C9</f>
        <v>16597</v>
      </c>
      <c r="D27" s="7">
        <f>D26+D9</f>
        <v>3462</v>
      </c>
      <c r="E27" s="7">
        <f>E26+E9</f>
        <v>0</v>
      </c>
      <c r="F27" s="7">
        <f>F26+F9</f>
        <v>0</v>
      </c>
      <c r="G27" s="7">
        <f>G26+G9</f>
        <v>20059</v>
      </c>
    </row>
    <row r="28" spans="1:7" ht="12.75">
      <c r="A28" s="6" t="s">
        <v>23</v>
      </c>
      <c r="B28" s="7" t="s">
        <v>202</v>
      </c>
      <c r="C28" s="8"/>
      <c r="D28" s="8"/>
      <c r="E28" s="8"/>
      <c r="F28" s="8"/>
      <c r="G28" s="8"/>
    </row>
    <row r="29" spans="1:7" ht="12.75">
      <c r="A29" s="6"/>
      <c r="B29" s="8" t="s">
        <v>203</v>
      </c>
      <c r="C29" s="8">
        <v>257</v>
      </c>
      <c r="D29" s="8"/>
      <c r="E29" s="8"/>
      <c r="F29" s="8"/>
      <c r="G29" s="8">
        <v>257</v>
      </c>
    </row>
    <row r="30" spans="1:7" ht="12.75">
      <c r="A30" s="6"/>
      <c r="B30" s="8" t="s">
        <v>204</v>
      </c>
      <c r="C30" s="8">
        <v>2000</v>
      </c>
      <c r="D30" s="8"/>
      <c r="E30" s="8"/>
      <c r="F30" s="8"/>
      <c r="G30" s="8">
        <v>2000</v>
      </c>
    </row>
    <row r="31" spans="1:7" ht="12.75">
      <c r="A31" s="6"/>
      <c r="B31" s="8" t="s">
        <v>205</v>
      </c>
      <c r="C31" s="8">
        <v>1090</v>
      </c>
      <c r="D31" s="8"/>
      <c r="E31" s="8"/>
      <c r="F31" s="8"/>
      <c r="G31" s="8">
        <v>1090</v>
      </c>
    </row>
    <row r="32" spans="1:7" ht="12.75">
      <c r="A32" s="6"/>
      <c r="B32" s="8" t="s">
        <v>206</v>
      </c>
      <c r="C32" s="8">
        <v>1611</v>
      </c>
      <c r="D32" s="8"/>
      <c r="E32" s="8"/>
      <c r="F32" s="8"/>
      <c r="G32" s="8">
        <v>1611</v>
      </c>
    </row>
    <row r="33" spans="1:7" ht="12.75">
      <c r="A33" s="6"/>
      <c r="B33" s="8" t="s">
        <v>207</v>
      </c>
      <c r="C33" s="8"/>
      <c r="D33" s="8">
        <v>393</v>
      </c>
      <c r="E33" s="8"/>
      <c r="F33" s="8"/>
      <c r="G33" s="8">
        <v>393</v>
      </c>
    </row>
    <row r="34" spans="1:7" ht="12.75">
      <c r="A34" s="6"/>
      <c r="B34" s="8" t="s">
        <v>208</v>
      </c>
      <c r="C34" s="8">
        <v>2000</v>
      </c>
      <c r="D34" s="8"/>
      <c r="E34" s="8"/>
      <c r="F34" s="8"/>
      <c r="G34" s="8">
        <v>2000</v>
      </c>
    </row>
    <row r="35" spans="1:7" ht="12.75">
      <c r="A35" s="6"/>
      <c r="B35" s="7" t="s">
        <v>15</v>
      </c>
      <c r="C35" s="7">
        <f>SUM(C29:C34)</f>
        <v>6958</v>
      </c>
      <c r="D35" s="7">
        <f>SUM(D29:D34)</f>
        <v>393</v>
      </c>
      <c r="E35" s="7">
        <f>SUM(E29:E34)</f>
        <v>0</v>
      </c>
      <c r="F35" s="7">
        <f>SUM(F29:F34)</f>
        <v>0</v>
      </c>
      <c r="G35" s="7">
        <f>SUM(G29:G34)</f>
        <v>7351</v>
      </c>
    </row>
  </sheetData>
  <mergeCells count="5">
    <mergeCell ref="G2:G3"/>
    <mergeCell ref="A2:A3"/>
    <mergeCell ref="B2:B3"/>
    <mergeCell ref="C2:C3"/>
    <mergeCell ref="D2:F2"/>
  </mergeCells>
  <printOptions/>
  <pageMargins left="0.39375" right="0.39375" top="1.0805555555555555" bottom="0.8861111111111112" header="0.5118055555555556" footer="0.5118055555555556"/>
  <pageSetup horizontalDpi="300" verticalDpi="300" orientation="portrait" paperSize="9" r:id="rId1"/>
  <headerFooter alignWithMargins="0">
    <oddHeader>&amp;CRévfülöp Nagyközség Önkormányzata 2008 évi módosított pénzeszköz átadásai és egyéb támogatásai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2">
      <selection activeCell="G32" sqref="G32"/>
    </sheetView>
  </sheetViews>
  <sheetFormatPr defaultColWidth="9.140625" defaultRowHeight="12.75"/>
  <cols>
    <col min="1" max="1" width="7.421875" style="21" customWidth="1"/>
    <col min="2" max="2" width="38.421875" style="22" bestFit="1" customWidth="1"/>
    <col min="3" max="3" width="10.8515625" style="22" customWidth="1"/>
    <col min="4" max="4" width="11.57421875" style="22" bestFit="1" customWidth="1"/>
    <col min="5" max="6" width="9.140625" style="22" customWidth="1"/>
    <col min="7" max="7" width="9.8515625" style="22" customWidth="1"/>
    <col min="8" max="16384" width="9.140625" style="22" customWidth="1"/>
  </cols>
  <sheetData>
    <row r="1" spans="1:7" ht="12.75">
      <c r="A1" s="24"/>
      <c r="B1" s="23"/>
      <c r="C1" s="23"/>
      <c r="D1" s="23"/>
      <c r="E1" s="23" t="s">
        <v>0</v>
      </c>
      <c r="F1" s="23"/>
      <c r="G1" s="23" t="s">
        <v>209</v>
      </c>
    </row>
    <row r="2" spans="1:7" ht="38.25" customHeight="1">
      <c r="A2" s="33" t="s">
        <v>2</v>
      </c>
      <c r="B2" s="33" t="s">
        <v>210</v>
      </c>
      <c r="C2" s="33" t="s">
        <v>4</v>
      </c>
      <c r="D2" s="35" t="s">
        <v>5</v>
      </c>
      <c r="E2" s="36"/>
      <c r="F2" s="37"/>
      <c r="G2" s="33" t="s">
        <v>6</v>
      </c>
    </row>
    <row r="3" spans="1:7" ht="12.75">
      <c r="A3" s="34"/>
      <c r="B3" s="34"/>
      <c r="C3" s="34"/>
      <c r="D3" s="26" t="s">
        <v>237</v>
      </c>
      <c r="E3" s="26" t="s">
        <v>238</v>
      </c>
      <c r="F3" s="25"/>
      <c r="G3" s="34"/>
    </row>
    <row r="4" spans="1:7" ht="12.75">
      <c r="A4" s="24" t="s">
        <v>211</v>
      </c>
      <c r="B4" s="27" t="s">
        <v>47</v>
      </c>
      <c r="C4" s="23"/>
      <c r="D4" s="23"/>
      <c r="E4" s="23"/>
      <c r="F4" s="23"/>
      <c r="G4" s="23"/>
    </row>
    <row r="5" spans="1:7" ht="12.75">
      <c r="A5" s="24">
        <v>1</v>
      </c>
      <c r="B5" s="27" t="s">
        <v>212</v>
      </c>
      <c r="C5" s="23"/>
      <c r="D5" s="23"/>
      <c r="E5" s="23"/>
      <c r="F5" s="23"/>
      <c r="G5" s="23"/>
    </row>
    <row r="6" spans="1:7" ht="12.75">
      <c r="A6" s="24"/>
      <c r="B6" s="23" t="s">
        <v>213</v>
      </c>
      <c r="C6" s="23">
        <v>20000</v>
      </c>
      <c r="D6" s="23"/>
      <c r="E6" s="23">
        <v>-20000</v>
      </c>
      <c r="F6" s="23"/>
      <c r="G6" s="23">
        <v>0</v>
      </c>
    </row>
    <row r="7" spans="1:7" ht="12.75">
      <c r="A7" s="24"/>
      <c r="B7" s="23" t="s">
        <v>214</v>
      </c>
      <c r="C7" s="23">
        <v>1500</v>
      </c>
      <c r="D7" s="23"/>
      <c r="E7" s="23"/>
      <c r="F7" s="23"/>
      <c r="G7" s="23">
        <v>1500</v>
      </c>
    </row>
    <row r="8" spans="1:7" ht="12.75">
      <c r="A8" s="24"/>
      <c r="B8" s="23" t="s">
        <v>215</v>
      </c>
      <c r="C8" s="23">
        <v>1560</v>
      </c>
      <c r="D8" s="23"/>
      <c r="E8" s="23"/>
      <c r="F8" s="23"/>
      <c r="G8" s="23">
        <v>1560</v>
      </c>
    </row>
    <row r="9" spans="1:7" ht="12.75">
      <c r="A9" s="24"/>
      <c r="B9" s="23" t="s">
        <v>216</v>
      </c>
      <c r="C9" s="23">
        <v>3000</v>
      </c>
      <c r="D9" s="23">
        <v>2990</v>
      </c>
      <c r="E9" s="23"/>
      <c r="F9" s="23"/>
      <c r="G9" s="23">
        <v>5990</v>
      </c>
    </row>
    <row r="10" spans="1:7" ht="12.75">
      <c r="A10" s="24"/>
      <c r="B10" s="23" t="s">
        <v>217</v>
      </c>
      <c r="C10" s="23">
        <v>2000</v>
      </c>
      <c r="D10" s="23"/>
      <c r="E10" s="23"/>
      <c r="F10" s="23"/>
      <c r="G10" s="23">
        <v>2000</v>
      </c>
    </row>
    <row r="11" spans="1:7" ht="12.75">
      <c r="A11" s="24"/>
      <c r="B11" s="23" t="s">
        <v>218</v>
      </c>
      <c r="C11" s="23">
        <v>2000</v>
      </c>
      <c r="D11" s="23"/>
      <c r="E11" s="23"/>
      <c r="F11" s="23"/>
      <c r="G11" s="23">
        <v>2000</v>
      </c>
    </row>
    <row r="12" spans="1:7" ht="12.75">
      <c r="A12" s="24"/>
      <c r="B12" s="23" t="s">
        <v>219</v>
      </c>
      <c r="C12" s="23">
        <v>1000</v>
      </c>
      <c r="D12" s="23"/>
      <c r="E12" s="23"/>
      <c r="F12" s="23"/>
      <c r="G12" s="23">
        <v>1000</v>
      </c>
    </row>
    <row r="13" spans="1:7" ht="12.75">
      <c r="A13" s="24"/>
      <c r="B13" s="23" t="s">
        <v>220</v>
      </c>
      <c r="C13" s="23">
        <v>1000</v>
      </c>
      <c r="D13" s="23"/>
      <c r="E13" s="23"/>
      <c r="F13" s="23"/>
      <c r="G13" s="23">
        <v>1000</v>
      </c>
    </row>
    <row r="14" spans="1:7" ht="12.75">
      <c r="A14" s="24"/>
      <c r="B14" s="23" t="s">
        <v>221</v>
      </c>
      <c r="C14" s="23">
        <v>600</v>
      </c>
      <c r="D14" s="23"/>
      <c r="E14" s="23"/>
      <c r="F14" s="23"/>
      <c r="G14" s="23">
        <v>600</v>
      </c>
    </row>
    <row r="15" spans="1:7" ht="12.75">
      <c r="A15" s="24"/>
      <c r="B15" s="23" t="s">
        <v>222</v>
      </c>
      <c r="C15" s="23">
        <v>588</v>
      </c>
      <c r="D15" s="23"/>
      <c r="E15" s="23"/>
      <c r="F15" s="23"/>
      <c r="G15" s="23">
        <v>588</v>
      </c>
    </row>
    <row r="16" spans="1:7" ht="12.75">
      <c r="A16" s="24"/>
      <c r="B16" s="23" t="s">
        <v>223</v>
      </c>
      <c r="C16" s="23">
        <v>600</v>
      </c>
      <c r="D16" s="23"/>
      <c r="E16" s="23"/>
      <c r="F16" s="23"/>
      <c r="G16" s="23">
        <v>600</v>
      </c>
    </row>
    <row r="17" spans="1:7" ht="12.75">
      <c r="A17" s="24"/>
      <c r="B17" s="23" t="s">
        <v>224</v>
      </c>
      <c r="C17" s="23">
        <v>10000</v>
      </c>
      <c r="D17" s="23"/>
      <c r="E17" s="23">
        <v>-5437</v>
      </c>
      <c r="F17" s="23"/>
      <c r="G17" s="23">
        <v>4563</v>
      </c>
    </row>
    <row r="18" spans="1:7" ht="12.75">
      <c r="A18" s="24"/>
      <c r="B18" s="23" t="s">
        <v>225</v>
      </c>
      <c r="C18" s="23"/>
      <c r="D18" s="23">
        <v>169</v>
      </c>
      <c r="E18" s="23">
        <v>159</v>
      </c>
      <c r="F18" s="23"/>
      <c r="G18" s="23">
        <v>328</v>
      </c>
    </row>
    <row r="19" spans="1:7" ht="12.75">
      <c r="A19" s="24"/>
      <c r="B19" s="23" t="s">
        <v>226</v>
      </c>
      <c r="C19" s="23"/>
      <c r="D19" s="23">
        <v>250</v>
      </c>
      <c r="E19" s="23">
        <v>30</v>
      </c>
      <c r="F19" s="23"/>
      <c r="G19" s="23">
        <v>280</v>
      </c>
    </row>
    <row r="20" spans="1:7" ht="12.75">
      <c r="A20" s="24"/>
      <c r="B20" s="23" t="s">
        <v>227</v>
      </c>
      <c r="C20" s="23"/>
      <c r="D20" s="23"/>
      <c r="E20" s="23">
        <v>557</v>
      </c>
      <c r="F20" s="23"/>
      <c r="G20" s="23">
        <v>557</v>
      </c>
    </row>
    <row r="21" spans="1:7" ht="12.75">
      <c r="A21" s="24"/>
      <c r="B21" s="23" t="s">
        <v>228</v>
      </c>
      <c r="C21" s="23"/>
      <c r="D21" s="23"/>
      <c r="E21" s="23">
        <v>194</v>
      </c>
      <c r="F21" s="23"/>
      <c r="G21" s="23">
        <v>194</v>
      </c>
    </row>
    <row r="22" spans="1:7" ht="12.75">
      <c r="A22" s="24"/>
      <c r="B22" s="23" t="s">
        <v>229</v>
      </c>
      <c r="C22" s="23"/>
      <c r="D22" s="23"/>
      <c r="E22" s="23">
        <v>4800</v>
      </c>
      <c r="F22" s="23"/>
      <c r="G22" s="23">
        <v>4800</v>
      </c>
    </row>
    <row r="23" spans="1:7" ht="12.75">
      <c r="A23" s="24"/>
      <c r="B23" s="23" t="s">
        <v>230</v>
      </c>
      <c r="C23" s="23"/>
      <c r="D23" s="23"/>
      <c r="E23" s="23">
        <v>176</v>
      </c>
      <c r="F23" s="23"/>
      <c r="G23" s="23">
        <v>176</v>
      </c>
    </row>
    <row r="24" spans="1:7" ht="12.75">
      <c r="A24" s="24"/>
      <c r="B24" s="23" t="s">
        <v>231</v>
      </c>
      <c r="C24" s="23"/>
      <c r="D24" s="23">
        <v>600</v>
      </c>
      <c r="E24" s="23"/>
      <c r="F24" s="23"/>
      <c r="G24" s="23">
        <v>600</v>
      </c>
    </row>
    <row r="25" spans="1:7" ht="12.75">
      <c r="A25" s="24"/>
      <c r="B25" s="23" t="s">
        <v>232</v>
      </c>
      <c r="C25" s="23">
        <v>800</v>
      </c>
      <c r="D25" s="23"/>
      <c r="E25" s="23"/>
      <c r="F25" s="23"/>
      <c r="G25" s="23">
        <v>800</v>
      </c>
    </row>
    <row r="26" spans="1:7" ht="12.75">
      <c r="A26" s="24"/>
      <c r="B26" s="23" t="s">
        <v>233</v>
      </c>
      <c r="C26" s="23"/>
      <c r="D26" s="23">
        <v>450</v>
      </c>
      <c r="E26" s="23"/>
      <c r="F26" s="23"/>
      <c r="G26" s="23">
        <v>450</v>
      </c>
    </row>
    <row r="27" spans="1:7" ht="12.75">
      <c r="A27" s="24"/>
      <c r="B27" s="27" t="s">
        <v>15</v>
      </c>
      <c r="C27" s="27">
        <f>SUM(C6:C26)</f>
        <v>44648</v>
      </c>
      <c r="D27" s="27">
        <f>SUM(D6:D26)</f>
        <v>4459</v>
      </c>
      <c r="E27" s="27">
        <f>SUM(E6:E26)</f>
        <v>-19521</v>
      </c>
      <c r="F27" s="27">
        <f>SUM(F6:F26)</f>
        <v>0</v>
      </c>
      <c r="G27" s="27">
        <f>SUM(G6:G26)</f>
        <v>29586</v>
      </c>
    </row>
    <row r="28" spans="1:7" ht="12.75">
      <c r="A28" s="24"/>
      <c r="B28" s="23"/>
      <c r="C28" s="23"/>
      <c r="D28" s="23"/>
      <c r="E28" s="23"/>
      <c r="F28" s="23"/>
      <c r="G28" s="23"/>
    </row>
    <row r="29" spans="1:7" ht="12.75">
      <c r="A29" s="28">
        <v>2</v>
      </c>
      <c r="B29" s="27" t="s">
        <v>234</v>
      </c>
      <c r="C29" s="27"/>
      <c r="D29" s="27"/>
      <c r="E29" s="27"/>
      <c r="F29" s="27"/>
      <c r="G29" s="23"/>
    </row>
    <row r="30" spans="1:7" ht="12.75">
      <c r="A30" s="24"/>
      <c r="B30" s="23" t="s">
        <v>235</v>
      </c>
      <c r="C30" s="23">
        <v>2000</v>
      </c>
      <c r="D30" s="23"/>
      <c r="E30" s="23">
        <v>0</v>
      </c>
      <c r="F30" s="23"/>
      <c r="G30" s="23">
        <v>2000</v>
      </c>
    </row>
    <row r="31" spans="1:7" ht="12.75">
      <c r="A31" s="24"/>
      <c r="B31" s="27" t="s">
        <v>15</v>
      </c>
      <c r="C31" s="27">
        <v>2000</v>
      </c>
      <c r="D31" s="27"/>
      <c r="E31" s="27"/>
      <c r="F31" s="27"/>
      <c r="G31" s="27">
        <v>2000</v>
      </c>
    </row>
    <row r="32" spans="1:7" ht="12.75">
      <c r="A32" s="24"/>
      <c r="B32" s="27" t="s">
        <v>236</v>
      </c>
      <c r="C32" s="27">
        <v>46648</v>
      </c>
      <c r="D32" s="27">
        <v>4459</v>
      </c>
      <c r="E32" s="27">
        <v>-19521</v>
      </c>
      <c r="F32" s="27">
        <v>0</v>
      </c>
      <c r="G32" s="27">
        <v>31586</v>
      </c>
    </row>
  </sheetData>
  <mergeCells count="5">
    <mergeCell ref="G2:G3"/>
    <mergeCell ref="A2:A3"/>
    <mergeCell ref="B2:B3"/>
    <mergeCell ref="C2:C3"/>
    <mergeCell ref="D2:F2"/>
  </mergeCells>
  <printOptions/>
  <pageMargins left="0.39375" right="0.39375" top="1.0805555555555555" bottom="0.8861111111111112" header="0.5118055555555556" footer="0.5118055555555556"/>
  <pageSetup horizontalDpi="300" verticalDpi="300" orientation="portrait" paperSize="9" r:id="rId1"/>
  <headerFooter alignWithMargins="0">
    <oddHeader>&amp;CRévfülöp Nagyközség Önkormányzata 2008 évi módosított felhalmozási előirányzatai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Futó Judit</cp:lastModifiedBy>
  <cp:lastPrinted>2008-11-12T08:05:53Z</cp:lastPrinted>
  <dcterms:created xsi:type="dcterms:W3CDTF">2008-11-12T08:02:39Z</dcterms:created>
  <dcterms:modified xsi:type="dcterms:W3CDTF">2008-11-12T08:06:16Z</dcterms:modified>
  <cp:category/>
  <cp:version/>
  <cp:contentType/>
  <cp:contentStatus/>
</cp:coreProperties>
</file>